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10"/>
  </bookViews>
  <sheets>
    <sheet name="资金表 (2)" sheetId="1" r:id="rId1"/>
  </sheets>
  <definedNames>
    <definedName name="_xlnm._FilterDatabase" localSheetId="0" hidden="1">'资金表 (2)'!$A$3:$K$62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<sst xmlns="http://schemas.openxmlformats.org/spreadsheetml/2006/main" count="133" uniqueCount="94">
  <si>
    <t>2025年12月寿县集中供养特困人员护理补贴资金汇总表</t>
  </si>
  <si>
    <t>单位：寿县民政局</t>
  </si>
  <si>
    <t>单位：人、元</t>
  </si>
  <si>
    <t>乡镇名称</t>
  </si>
  <si>
    <t>敬老院名称</t>
  </si>
  <si>
    <t>全自理</t>
  </si>
  <si>
    <t>半失能</t>
  </si>
  <si>
    <t>完全失能</t>
  </si>
  <si>
    <t>合计</t>
  </si>
  <si>
    <t>人数</t>
  </si>
  <si>
    <t>金额</t>
  </si>
  <si>
    <t>正阳关镇</t>
  </si>
  <si>
    <t>正阳关镇花门敬老院</t>
  </si>
  <si>
    <t>正阳关镇枸杞敬老院</t>
  </si>
  <si>
    <t>张李乡</t>
  </si>
  <si>
    <t>张李乡第三敬老院</t>
  </si>
  <si>
    <t>张李乡第四敬老院</t>
  </si>
  <si>
    <t>双桥镇</t>
  </si>
  <si>
    <t>双桥镇北塘敬老院</t>
  </si>
  <si>
    <t>丰庄镇</t>
  </si>
  <si>
    <t>丰庄镇柴岗敬老院</t>
  </si>
  <si>
    <t>丰庄镇花圩敬老院</t>
  </si>
  <si>
    <t>涧沟镇</t>
  </si>
  <si>
    <t>涧沟镇丁圩敬老院</t>
  </si>
  <si>
    <t>涧沟镇龙头敬老院</t>
  </si>
  <si>
    <t>板桥镇</t>
  </si>
  <si>
    <t>板桥镇黄安敬老院</t>
  </si>
  <si>
    <t>板桥镇芍西敬老院</t>
  </si>
  <si>
    <t>板桥镇王楼敬老院</t>
  </si>
  <si>
    <t>寿春镇</t>
  </si>
  <si>
    <t>寿春镇九龙敬老院</t>
  </si>
  <si>
    <t>迎河镇</t>
  </si>
  <si>
    <t>迎河镇迎河敬老院</t>
  </si>
  <si>
    <t>迎河镇双碑敬老院</t>
  </si>
  <si>
    <t>迎河镇新墙敬老院</t>
  </si>
  <si>
    <t>迎河镇李台敬老院</t>
  </si>
  <si>
    <t>福利院</t>
  </si>
  <si>
    <t>安丰塘镇</t>
  </si>
  <si>
    <t>精神病院</t>
  </si>
  <si>
    <t>窑口镇</t>
  </si>
  <si>
    <t>窑口镇陶圩敬老院</t>
  </si>
  <si>
    <t>隐贤镇</t>
  </si>
  <si>
    <t>隐贤镇郝岗敬老院</t>
  </si>
  <si>
    <t>隐贤镇梁湖敬老院</t>
  </si>
  <si>
    <t>安丰塘镇柿元敬老院</t>
  </si>
  <si>
    <t>众兴镇</t>
  </si>
  <si>
    <t>众兴镇闫店敬老院</t>
  </si>
  <si>
    <t>众兴镇黄圩敬老院</t>
  </si>
  <si>
    <t>众兴镇新店敬老院</t>
  </si>
  <si>
    <t>安丰镇</t>
  </si>
  <si>
    <t>安丰镇杨仙敬老院</t>
  </si>
  <si>
    <t>安丰镇青峰敬老院</t>
  </si>
  <si>
    <t>保义镇</t>
  </si>
  <si>
    <t>保义镇保义敬老院</t>
  </si>
  <si>
    <t>保义镇开荒敬老院</t>
  </si>
  <si>
    <t>堰口镇</t>
  </si>
  <si>
    <t>堰口镇江黄敬老院</t>
  </si>
  <si>
    <t>堰口镇双楼敬老院</t>
  </si>
  <si>
    <t>堰口镇许寺敬老院</t>
  </si>
  <si>
    <t>堰口镇大光敬老院</t>
  </si>
  <si>
    <t>陶店回族乡</t>
  </si>
  <si>
    <t>陶店乡敬老院</t>
  </si>
  <si>
    <t>陶店乡回族敬老院</t>
  </si>
  <si>
    <t>瓦埠镇</t>
  </si>
  <si>
    <t>瓦埠镇铁佛敬老院</t>
  </si>
  <si>
    <t>瓦埠镇老楼敬老院</t>
  </si>
  <si>
    <t>刘岗镇</t>
  </si>
  <si>
    <t>刘岗镇刘岗敬老院</t>
  </si>
  <si>
    <t>刘岗镇三义敬老院</t>
  </si>
  <si>
    <t>刘岗镇双枣敬老院</t>
  </si>
  <si>
    <t>三觉镇</t>
  </si>
  <si>
    <t>三觉镇余集敬老院</t>
  </si>
  <si>
    <t>双庙集镇</t>
  </si>
  <si>
    <t>双庙集镇堰东敬老院</t>
  </si>
  <si>
    <t>双庙集镇民生敬老院</t>
  </si>
  <si>
    <t>双庙集镇敬老院</t>
  </si>
  <si>
    <t>双庙集镇公庄敬老院</t>
  </si>
  <si>
    <t>炎刘镇</t>
  </si>
  <si>
    <t>炎刘镇王圩敬老院</t>
  </si>
  <si>
    <t>炎刘镇三星敬老院</t>
  </si>
  <si>
    <t>炎刘镇洪岗敬老院</t>
  </si>
  <si>
    <t>小甸镇</t>
  </si>
  <si>
    <t>小甸镇唐店敬老院</t>
  </si>
  <si>
    <t>小甸镇大井敬老院</t>
  </si>
  <si>
    <t>小甸镇李山敬老院</t>
  </si>
  <si>
    <t>茶庵镇</t>
  </si>
  <si>
    <t>茶庵镇茶庵敬老院</t>
  </si>
  <si>
    <t>茶庵镇谢埠敬老院</t>
  </si>
  <si>
    <t>大顺镇</t>
  </si>
  <si>
    <t>大顺镇新集敬老院</t>
  </si>
  <si>
    <t>大顺镇仇集敬老院</t>
  </si>
  <si>
    <t>合计：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</si>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</sst>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12"/>
      <color rgb="FF92D05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0" fillId="0" borderId="1" xfId="49" applyFont="1" applyFill="1" applyBorder="1" applyAlignment="1">
      <alignment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/>
    </xf>
    <xf numFmtId="0" fontId="0" fillId="0" borderId="0" xfId="49" applyFont="1" applyFill="1" applyAlignment="1">
      <alignment horizontal="center" vertical="center"/>
    </xf>
    <xf numFmtId="0" fontId="0" fillId="0" borderId="2" xfId="49" applyFont="1" applyFill="1" applyBorder="1" applyAlignment="1">
      <alignment horizontal="center" vertical="center" wrapText="1"/>
    </xf>
    <xf numFmtId="0" fontId="0" fillId="0" borderId="3" xfId="49" applyFont="1" applyFill="1" applyBorder="1" applyAlignment="1">
      <alignment horizontal="center" vertical="center" wrapText="1"/>
    </xf>
    <xf numFmtId="0" fontId="0" fillId="0" borderId="4" xfId="49" applyFont="1" applyFill="1" applyBorder="1" applyAlignment="1">
      <alignment horizontal="center" vertical="center" wrapText="1"/>
    </xf>
    <xf numFmtId="0" fontId="0" fillId="0" borderId="5" xfId="49" applyFont="1" applyFill="1" applyBorder="1" applyAlignment="1">
      <alignment horizontal="center" vertical="center" wrapText="1"/>
    </xf>
    <xf numFmtId="0" fontId="0" fillId="0" borderId="6" xfId="49" applyFont="1" applyFill="1" applyBorder="1" applyAlignment="1">
      <alignment horizontal="center" vertical="center" wrapText="1"/>
    </xf>
    <xf numFmtId="0" fontId="0" fillId="0" borderId="7" xfId="49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3" xfId="50" applyNumberFormat="1" applyFont="1" applyFill="1" applyBorder="1" applyAlignment="1">
      <alignment horizontal="center" vertical="center" wrapText="1"/>
    </xf>
    <xf numFmtId="0" fontId="0" fillId="0" borderId="3" xfId="50" applyNumberFormat="1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horizontal="center" vertical="center" wrapText="1"/>
    </xf>
    <xf numFmtId="0" fontId="6" fillId="0" borderId="3" xfId="50" applyNumberFormat="1" applyFont="1" applyFill="1" applyBorder="1" applyAlignment="1">
      <alignment horizontal="center" vertical="center" wrapText="1"/>
    </xf>
    <xf numFmtId="0" fontId="2" fillId="0" borderId="7" xfId="50" applyNumberFormat="1" applyFont="1" applyFill="1" applyBorder="1" applyAlignment="1">
      <alignment horizontal="center" vertical="center" wrapText="1"/>
    </xf>
    <xf numFmtId="0" fontId="4" fillId="0" borderId="7" xfId="50" applyNumberFormat="1" applyFont="1" applyFill="1" applyBorder="1" applyAlignment="1">
      <alignment horizontal="center" vertical="center" wrapText="1"/>
    </xf>
    <xf numFmtId="0" fontId="5" fillId="0" borderId="7" xfId="5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3" fillId="0" borderId="7" xfId="5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敬老院管理运营经费2016年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9"/>
  <sheetViews>
    <sheetView tabSelected="1" workbookViewId="0">
      <pane ySplit="4" topLeftCell="A5" activePane="bottomLeft" state="frozen"/>
      <selection/>
      <selection pane="bottomLeft" activeCell="L2" sqref="L$1:N$1048576"/>
    </sheetView>
  </sheetViews>
  <sheetFormatPr defaultColWidth="9" defaultRowHeight="14.25"/>
  <cols>
    <col min="1" max="1" width="10" style="1" customWidth="1"/>
    <col min="2" max="2" width="18.125" customWidth="1"/>
    <col min="3" max="3" width="5.375" customWidth="1"/>
    <col min="4" max="4" width="6.1" customWidth="1"/>
    <col min="5" max="5" width="7.125" customWidth="1"/>
    <col min="6" max="6" width="7.75" customWidth="1"/>
    <col min="7" max="7" width="7" customWidth="1"/>
    <col min="8" max="8" width="8.25" customWidth="1"/>
    <col min="9" max="9" width="6.875" customWidth="1"/>
    <col min="10" max="10" width="9.65833333333333" customWidth="1"/>
    <col min="11" max="11" width="11.625" customWidth="1"/>
  </cols>
  <sheetData>
    <row r="1" ht="4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8" customHeight="1" spans="1:11">
      <c r="A2" s="4" t="s">
        <v>1</v>
      </c>
      <c r="B2" s="5"/>
      <c r="C2" s="5"/>
      <c r="D2" s="5"/>
      <c r="E2" s="5"/>
      <c r="F2" s="5"/>
      <c r="G2" s="5"/>
      <c r="H2" s="5"/>
      <c r="I2" s="6" t="s">
        <v>2</v>
      </c>
      <c r="J2" s="6"/>
      <c r="K2" s="7"/>
    </row>
    <row r="3" ht="18" customHeight="1" spans="1:11">
      <c r="A3" s="8" t="s">
        <v>3</v>
      </c>
      <c r="B3" s="8" t="s">
        <v>4</v>
      </c>
      <c r="C3" s="9" t="s">
        <v>5</v>
      </c>
      <c r="D3" s="9"/>
      <c r="E3" s="10" t="s">
        <v>6</v>
      </c>
      <c r="F3" s="11"/>
      <c r="G3" s="10" t="s">
        <v>7</v>
      </c>
      <c r="H3" s="11"/>
      <c r="I3" s="10" t="s">
        <v>8</v>
      </c>
      <c r="J3" s="12"/>
      <c r="K3" s="9" t="s">
        <v>8</v>
      </c>
    </row>
    <row r="4" ht="18" customHeight="1" spans="1:11">
      <c r="A4" s="13"/>
      <c r="B4" s="13"/>
      <c r="C4" s="14" t="s">
        <v>9</v>
      </c>
      <c r="D4" s="14" t="s">
        <v>10</v>
      </c>
      <c r="E4" s="14" t="s">
        <v>9</v>
      </c>
      <c r="F4" s="14" t="s">
        <v>10</v>
      </c>
      <c r="G4" s="14" t="s">
        <v>9</v>
      </c>
      <c r="H4" s="14" t="s">
        <v>10</v>
      </c>
      <c r="I4" s="14" t="s">
        <v>9</v>
      </c>
      <c r="J4" s="15" t="s">
        <v>10</v>
      </c>
      <c r="K4" s="9"/>
    </row>
    <row r="5" ht="16" customHeight="1" spans="1:11">
      <c r="A5" s="16" t="s">
        <v>11</v>
      </c>
      <c r="B5" s="16" t="s">
        <v>12</v>
      </c>
      <c r="C5" s="17">
        <v>1</v>
      </c>
      <c r="D5" s="14">
        <f t="shared" ref="D5:D61" si="0">C5*78</f>
        <v>78</v>
      </c>
      <c r="E5" s="14">
        <v>9</v>
      </c>
      <c r="F5" s="14">
        <f t="shared" ref="F5:F61" si="1">E5*579</f>
        <v>5211</v>
      </c>
      <c r="G5" s="14">
        <v>6</v>
      </c>
      <c r="H5" s="14">
        <f t="shared" ref="H5:H61" si="2">G5*965</f>
        <v>5790</v>
      </c>
      <c r="I5" s="14">
        <f t="shared" ref="I5:I61" si="3">C5+E5+G5</f>
        <v>16</v>
      </c>
      <c r="J5" s="14">
        <f t="shared" ref="J5:J61" si="4">D5+F5+H5</f>
        <v>11079</v>
      </c>
      <c r="K5" s="18">
        <f t="shared" ref="K5:K10" si="5">J5+J6</f>
        <v>41380</v>
      </c>
    </row>
    <row r="6" ht="16" customHeight="1" spans="1:11">
      <c r="A6" s="16" t="s">
        <v>11</v>
      </c>
      <c r="B6" s="16" t="s">
        <v>13</v>
      </c>
      <c r="C6" s="17">
        <v>0</v>
      </c>
      <c r="D6" s="14">
        <f t="shared" si="0"/>
        <v>0</v>
      </c>
      <c r="E6" s="14">
        <v>29</v>
      </c>
      <c r="F6" s="14">
        <f t="shared" si="1"/>
        <v>16791</v>
      </c>
      <c r="G6" s="14">
        <v>14</v>
      </c>
      <c r="H6" s="14">
        <f t="shared" si="2"/>
        <v>13510</v>
      </c>
      <c r="I6" s="14">
        <f t="shared" si="3"/>
        <v>43</v>
      </c>
      <c r="J6" s="14">
        <f t="shared" si="4"/>
        <v>30301</v>
      </c>
      <c r="K6" s="18"/>
    </row>
    <row r="7" ht="16" customHeight="1" spans="1:11">
      <c r="A7" s="16" t="s">
        <v>14</v>
      </c>
      <c r="B7" s="19" t="s">
        <v>15</v>
      </c>
      <c r="C7" s="20">
        <v>7</v>
      </c>
      <c r="D7" s="14">
        <f t="shared" si="0"/>
        <v>546</v>
      </c>
      <c r="E7" s="14">
        <v>35</v>
      </c>
      <c r="F7" s="14">
        <f t="shared" si="1"/>
        <v>20265</v>
      </c>
      <c r="G7" s="14">
        <v>10</v>
      </c>
      <c r="H7" s="14">
        <f t="shared" si="2"/>
        <v>9650</v>
      </c>
      <c r="I7" s="14">
        <f t="shared" si="3"/>
        <v>52</v>
      </c>
      <c r="J7" s="14">
        <f t="shared" si="4"/>
        <v>30461</v>
      </c>
      <c r="K7" s="18">
        <f t="shared" si="5"/>
        <v>59953</v>
      </c>
    </row>
    <row r="8" ht="16" customHeight="1" spans="1:11">
      <c r="A8" s="16" t="s">
        <v>14</v>
      </c>
      <c r="B8" s="19" t="s">
        <v>16</v>
      </c>
      <c r="C8" s="20">
        <v>2</v>
      </c>
      <c r="D8" s="14">
        <f t="shared" si="0"/>
        <v>156</v>
      </c>
      <c r="E8" s="14">
        <v>29</v>
      </c>
      <c r="F8" s="14">
        <f t="shared" si="1"/>
        <v>16791</v>
      </c>
      <c r="G8" s="14">
        <v>13</v>
      </c>
      <c r="H8" s="14">
        <f t="shared" si="2"/>
        <v>12545</v>
      </c>
      <c r="I8" s="14">
        <f t="shared" si="3"/>
        <v>44</v>
      </c>
      <c r="J8" s="14">
        <f t="shared" si="4"/>
        <v>29492</v>
      </c>
      <c r="K8" s="18"/>
    </row>
    <row r="9" ht="16" customHeight="1" spans="1:11">
      <c r="A9" s="16" t="s">
        <v>17</v>
      </c>
      <c r="B9" s="19" t="s">
        <v>18</v>
      </c>
      <c r="C9" s="20">
        <v>13</v>
      </c>
      <c r="D9" s="14">
        <f t="shared" si="0"/>
        <v>1014</v>
      </c>
      <c r="E9" s="14">
        <v>17</v>
      </c>
      <c r="F9" s="14">
        <f t="shared" si="1"/>
        <v>9843</v>
      </c>
      <c r="G9" s="14">
        <v>26</v>
      </c>
      <c r="H9" s="14">
        <f t="shared" si="2"/>
        <v>25090</v>
      </c>
      <c r="I9" s="14">
        <f t="shared" si="3"/>
        <v>56</v>
      </c>
      <c r="J9" s="14">
        <f t="shared" si="4"/>
        <v>35947</v>
      </c>
      <c r="K9" s="18">
        <f>J9</f>
        <v>35947</v>
      </c>
    </row>
    <row r="10" ht="16" customHeight="1" spans="1:11">
      <c r="A10" s="16" t="s">
        <v>19</v>
      </c>
      <c r="B10" s="19" t="s">
        <v>20</v>
      </c>
      <c r="C10" s="20">
        <v>5</v>
      </c>
      <c r="D10" s="14">
        <f t="shared" si="0"/>
        <v>390</v>
      </c>
      <c r="E10" s="14">
        <v>12</v>
      </c>
      <c r="F10" s="14">
        <f t="shared" si="1"/>
        <v>6948</v>
      </c>
      <c r="G10" s="14">
        <v>3</v>
      </c>
      <c r="H10" s="14">
        <f t="shared" si="2"/>
        <v>2895</v>
      </c>
      <c r="I10" s="14">
        <f t="shared" si="3"/>
        <v>20</v>
      </c>
      <c r="J10" s="14">
        <f t="shared" si="4"/>
        <v>10233</v>
      </c>
      <c r="K10" s="18">
        <f t="shared" si="5"/>
        <v>20347</v>
      </c>
    </row>
    <row r="11" ht="16" customHeight="1" spans="1:11">
      <c r="A11" s="16" t="s">
        <v>19</v>
      </c>
      <c r="B11" s="19" t="s">
        <v>21</v>
      </c>
      <c r="C11" s="20">
        <v>1</v>
      </c>
      <c r="D11" s="14">
        <f t="shared" si="0"/>
        <v>78</v>
      </c>
      <c r="E11" s="14">
        <v>9</v>
      </c>
      <c r="F11" s="14">
        <f t="shared" si="1"/>
        <v>5211</v>
      </c>
      <c r="G11" s="14">
        <v>5</v>
      </c>
      <c r="H11" s="14">
        <f t="shared" si="2"/>
        <v>4825</v>
      </c>
      <c r="I11" s="14">
        <f t="shared" si="3"/>
        <v>15</v>
      </c>
      <c r="J11" s="14">
        <f t="shared" si="4"/>
        <v>10114</v>
      </c>
      <c r="K11" s="18"/>
    </row>
    <row r="12" ht="16" customHeight="1" spans="1:11">
      <c r="A12" s="16" t="s">
        <v>22</v>
      </c>
      <c r="B12" s="19" t="s">
        <v>23</v>
      </c>
      <c r="C12" s="20">
        <v>25</v>
      </c>
      <c r="D12" s="14">
        <f t="shared" si="0"/>
        <v>1950</v>
      </c>
      <c r="E12" s="14">
        <v>7</v>
      </c>
      <c r="F12" s="14">
        <f t="shared" si="1"/>
        <v>4053</v>
      </c>
      <c r="G12" s="14">
        <v>6</v>
      </c>
      <c r="H12" s="14">
        <f t="shared" si="2"/>
        <v>5790</v>
      </c>
      <c r="I12" s="14">
        <f t="shared" si="3"/>
        <v>38</v>
      </c>
      <c r="J12" s="14">
        <f t="shared" si="4"/>
        <v>11793</v>
      </c>
      <c r="K12" s="21">
        <f>J12+J13</f>
        <v>15246</v>
      </c>
    </row>
    <row r="13" ht="16" customHeight="1" spans="1:11">
      <c r="A13" s="16" t="s">
        <v>22</v>
      </c>
      <c r="B13" s="19" t="s">
        <v>24</v>
      </c>
      <c r="C13" s="20">
        <v>22</v>
      </c>
      <c r="D13" s="14">
        <f t="shared" si="0"/>
        <v>1716</v>
      </c>
      <c r="E13" s="14">
        <v>3</v>
      </c>
      <c r="F13" s="14">
        <f t="shared" si="1"/>
        <v>1737</v>
      </c>
      <c r="G13" s="14">
        <v>0</v>
      </c>
      <c r="H13" s="14">
        <f t="shared" si="2"/>
        <v>0</v>
      </c>
      <c r="I13" s="14">
        <f t="shared" si="3"/>
        <v>25</v>
      </c>
      <c r="J13" s="14">
        <f t="shared" si="4"/>
        <v>3453</v>
      </c>
      <c r="K13" s="21"/>
    </row>
    <row r="14" ht="16" customHeight="1" spans="1:11">
      <c r="A14" s="16" t="s">
        <v>25</v>
      </c>
      <c r="B14" s="19" t="s">
        <v>26</v>
      </c>
      <c r="C14" s="20">
        <v>2</v>
      </c>
      <c r="D14" s="14">
        <f t="shared" si="0"/>
        <v>156</v>
      </c>
      <c r="E14" s="14">
        <v>18</v>
      </c>
      <c r="F14" s="14">
        <f t="shared" si="1"/>
        <v>10422</v>
      </c>
      <c r="G14" s="14">
        <v>6</v>
      </c>
      <c r="H14" s="14">
        <f t="shared" si="2"/>
        <v>5790</v>
      </c>
      <c r="I14" s="14">
        <f t="shared" si="3"/>
        <v>26</v>
      </c>
      <c r="J14" s="14">
        <f t="shared" si="4"/>
        <v>16368</v>
      </c>
      <c r="K14" s="18">
        <f>J14+J15+J16</f>
        <v>56943</v>
      </c>
    </row>
    <row r="15" ht="16" customHeight="1" spans="1:11">
      <c r="A15" s="16" t="s">
        <v>25</v>
      </c>
      <c r="B15" s="19" t="s">
        <v>27</v>
      </c>
      <c r="C15" s="20">
        <v>7</v>
      </c>
      <c r="D15" s="14">
        <f t="shared" si="0"/>
        <v>546</v>
      </c>
      <c r="E15" s="14">
        <v>26</v>
      </c>
      <c r="F15" s="14">
        <f t="shared" si="1"/>
        <v>15054</v>
      </c>
      <c r="G15" s="14">
        <v>9</v>
      </c>
      <c r="H15" s="14">
        <f t="shared" si="2"/>
        <v>8685</v>
      </c>
      <c r="I15" s="14">
        <f t="shared" si="3"/>
        <v>42</v>
      </c>
      <c r="J15" s="14">
        <f t="shared" si="4"/>
        <v>24285</v>
      </c>
      <c r="K15" s="18"/>
    </row>
    <row r="16" ht="16" customHeight="1" spans="1:11">
      <c r="A16" s="16" t="s">
        <v>25</v>
      </c>
      <c r="B16" s="19" t="s">
        <v>28</v>
      </c>
      <c r="C16" s="20">
        <v>1</v>
      </c>
      <c r="D16" s="14">
        <f t="shared" si="0"/>
        <v>78</v>
      </c>
      <c r="E16" s="14">
        <v>18</v>
      </c>
      <c r="F16" s="14">
        <f t="shared" si="1"/>
        <v>10422</v>
      </c>
      <c r="G16" s="14">
        <v>6</v>
      </c>
      <c r="H16" s="14">
        <f t="shared" si="2"/>
        <v>5790</v>
      </c>
      <c r="I16" s="14">
        <f t="shared" si="3"/>
        <v>25</v>
      </c>
      <c r="J16" s="14">
        <f t="shared" si="4"/>
        <v>16290</v>
      </c>
      <c r="K16" s="18"/>
    </row>
    <row r="17" ht="16" customHeight="1" spans="1:11">
      <c r="A17" s="16" t="s">
        <v>29</v>
      </c>
      <c r="B17" s="16" t="s">
        <v>30</v>
      </c>
      <c r="C17" s="17">
        <v>0</v>
      </c>
      <c r="D17" s="14">
        <f t="shared" si="0"/>
        <v>0</v>
      </c>
      <c r="E17" s="14">
        <v>20</v>
      </c>
      <c r="F17" s="14">
        <f t="shared" si="1"/>
        <v>11580</v>
      </c>
      <c r="G17" s="14">
        <v>16</v>
      </c>
      <c r="H17" s="14">
        <f t="shared" si="2"/>
        <v>15440</v>
      </c>
      <c r="I17" s="14">
        <f t="shared" si="3"/>
        <v>36</v>
      </c>
      <c r="J17" s="14">
        <f t="shared" si="4"/>
        <v>27020</v>
      </c>
      <c r="K17" s="18">
        <f>J17</f>
        <v>27020</v>
      </c>
    </row>
    <row r="18" ht="16" customHeight="1" spans="1:11">
      <c r="A18" s="16" t="s">
        <v>31</v>
      </c>
      <c r="B18" s="19" t="s">
        <v>32</v>
      </c>
      <c r="C18" s="20">
        <v>8</v>
      </c>
      <c r="D18" s="14">
        <f t="shared" si="0"/>
        <v>624</v>
      </c>
      <c r="E18" s="14">
        <v>7</v>
      </c>
      <c r="F18" s="14">
        <f t="shared" si="1"/>
        <v>4053</v>
      </c>
      <c r="G18" s="14">
        <v>6</v>
      </c>
      <c r="H18" s="14">
        <f t="shared" si="2"/>
        <v>5790</v>
      </c>
      <c r="I18" s="14">
        <f t="shared" si="3"/>
        <v>21</v>
      </c>
      <c r="J18" s="14">
        <f t="shared" si="4"/>
        <v>10467</v>
      </c>
      <c r="K18" s="18">
        <f>J18+J19+J20+J21</f>
        <v>36517</v>
      </c>
    </row>
    <row r="19" ht="16" customHeight="1" spans="1:11">
      <c r="A19" s="16" t="s">
        <v>31</v>
      </c>
      <c r="B19" s="19" t="s">
        <v>33</v>
      </c>
      <c r="C19" s="20">
        <v>15</v>
      </c>
      <c r="D19" s="14">
        <f t="shared" si="0"/>
        <v>1170</v>
      </c>
      <c r="E19" s="14">
        <v>5</v>
      </c>
      <c r="F19" s="14">
        <f t="shared" si="1"/>
        <v>2895</v>
      </c>
      <c r="G19" s="14">
        <v>2</v>
      </c>
      <c r="H19" s="14">
        <f t="shared" si="2"/>
        <v>1930</v>
      </c>
      <c r="I19" s="14">
        <f t="shared" si="3"/>
        <v>22</v>
      </c>
      <c r="J19" s="14">
        <f t="shared" si="4"/>
        <v>5995</v>
      </c>
      <c r="K19" s="18"/>
    </row>
    <row r="20" ht="16" customHeight="1" spans="1:11">
      <c r="A20" s="16" t="s">
        <v>31</v>
      </c>
      <c r="B20" s="19" t="s">
        <v>34</v>
      </c>
      <c r="C20" s="20">
        <v>11</v>
      </c>
      <c r="D20" s="14">
        <f t="shared" si="0"/>
        <v>858</v>
      </c>
      <c r="E20" s="14">
        <v>3</v>
      </c>
      <c r="F20" s="14">
        <f t="shared" si="1"/>
        <v>1737</v>
      </c>
      <c r="G20" s="14">
        <v>2</v>
      </c>
      <c r="H20" s="14">
        <f t="shared" si="2"/>
        <v>1930</v>
      </c>
      <c r="I20" s="14">
        <f t="shared" si="3"/>
        <v>16</v>
      </c>
      <c r="J20" s="14">
        <f t="shared" si="4"/>
        <v>4525</v>
      </c>
      <c r="K20" s="18"/>
    </row>
    <row r="21" ht="16" customHeight="1" spans="1:11">
      <c r="A21" s="16" t="s">
        <v>31</v>
      </c>
      <c r="B21" s="19" t="s">
        <v>35</v>
      </c>
      <c r="C21" s="20">
        <v>16</v>
      </c>
      <c r="D21" s="14">
        <f t="shared" si="0"/>
        <v>1248</v>
      </c>
      <c r="E21" s="14">
        <v>8</v>
      </c>
      <c r="F21" s="14">
        <f t="shared" si="1"/>
        <v>4632</v>
      </c>
      <c r="G21" s="14">
        <v>10</v>
      </c>
      <c r="H21" s="14">
        <f t="shared" si="2"/>
        <v>9650</v>
      </c>
      <c r="I21" s="14">
        <f t="shared" si="3"/>
        <v>34</v>
      </c>
      <c r="J21" s="14">
        <f t="shared" si="4"/>
        <v>15530</v>
      </c>
      <c r="K21" s="18"/>
    </row>
    <row r="22" ht="16" customHeight="1" spans="1:11">
      <c r="A22" s="16" t="s">
        <v>36</v>
      </c>
      <c r="B22" s="19" t="s">
        <v>36</v>
      </c>
      <c r="C22" s="20">
        <v>0</v>
      </c>
      <c r="D22" s="14">
        <f t="shared" si="0"/>
        <v>0</v>
      </c>
      <c r="E22" s="14">
        <v>20</v>
      </c>
      <c r="F22" s="14">
        <f t="shared" si="1"/>
        <v>11580</v>
      </c>
      <c r="G22" s="14">
        <v>0</v>
      </c>
      <c r="H22" s="14">
        <f t="shared" si="2"/>
        <v>0</v>
      </c>
      <c r="I22" s="14">
        <f t="shared" si="3"/>
        <v>20</v>
      </c>
      <c r="J22" s="14">
        <f t="shared" si="4"/>
        <v>11580</v>
      </c>
      <c r="K22" s="18">
        <f t="shared" ref="K22:K24" si="6">J22</f>
        <v>11580</v>
      </c>
    </row>
    <row r="23" ht="16" customHeight="1" spans="1:11">
      <c r="A23" s="22" t="s">
        <v>37</v>
      </c>
      <c r="B23" s="23" t="s">
        <v>38</v>
      </c>
      <c r="C23" s="24">
        <v>0</v>
      </c>
      <c r="D23" s="25">
        <f t="shared" si="0"/>
        <v>0</v>
      </c>
      <c r="E23" s="25">
        <v>0</v>
      </c>
      <c r="F23" s="25">
        <f t="shared" si="1"/>
        <v>0</v>
      </c>
      <c r="G23" s="25">
        <v>9</v>
      </c>
      <c r="H23" s="25">
        <f t="shared" si="2"/>
        <v>8685</v>
      </c>
      <c r="I23" s="25">
        <f t="shared" si="3"/>
        <v>9</v>
      </c>
      <c r="J23" s="25">
        <f t="shared" si="4"/>
        <v>8685</v>
      </c>
      <c r="K23" s="26">
        <f t="shared" si="6"/>
        <v>8685</v>
      </c>
    </row>
    <row r="24" ht="16" customHeight="1" spans="1:11">
      <c r="A24" s="16" t="s">
        <v>39</v>
      </c>
      <c r="B24" s="19" t="s">
        <v>40</v>
      </c>
      <c r="C24" s="14">
        <v>4</v>
      </c>
      <c r="D24" s="14">
        <f t="shared" si="0"/>
        <v>312</v>
      </c>
      <c r="E24" s="14">
        <v>28</v>
      </c>
      <c r="F24" s="14">
        <f t="shared" si="1"/>
        <v>16212</v>
      </c>
      <c r="G24" s="14">
        <v>22</v>
      </c>
      <c r="H24" s="14">
        <f t="shared" si="2"/>
        <v>21230</v>
      </c>
      <c r="I24" s="14">
        <f t="shared" si="3"/>
        <v>54</v>
      </c>
      <c r="J24" s="14">
        <f t="shared" si="4"/>
        <v>37754</v>
      </c>
      <c r="K24" s="18">
        <f t="shared" si="6"/>
        <v>37754</v>
      </c>
    </row>
    <row r="25" ht="16" customHeight="1" spans="1:11">
      <c r="A25" s="16" t="s">
        <v>41</v>
      </c>
      <c r="B25" s="19" t="s">
        <v>42</v>
      </c>
      <c r="C25" s="20">
        <v>6</v>
      </c>
      <c r="D25" s="14">
        <f t="shared" si="0"/>
        <v>468</v>
      </c>
      <c r="E25" s="14">
        <v>20</v>
      </c>
      <c r="F25" s="14">
        <f t="shared" si="1"/>
        <v>11580</v>
      </c>
      <c r="G25" s="14">
        <v>18</v>
      </c>
      <c r="H25" s="14">
        <f t="shared" si="2"/>
        <v>17370</v>
      </c>
      <c r="I25" s="14">
        <f t="shared" si="3"/>
        <v>44</v>
      </c>
      <c r="J25" s="14">
        <f t="shared" si="4"/>
        <v>29418</v>
      </c>
      <c r="K25" s="18">
        <f>J25+J26</f>
        <v>51346</v>
      </c>
    </row>
    <row r="26" ht="16" customHeight="1" spans="1:11">
      <c r="A26" s="16" t="s">
        <v>41</v>
      </c>
      <c r="B26" s="19" t="s">
        <v>43</v>
      </c>
      <c r="C26" s="20">
        <v>4</v>
      </c>
      <c r="D26" s="14">
        <f t="shared" si="0"/>
        <v>312</v>
      </c>
      <c r="E26" s="14">
        <v>14</v>
      </c>
      <c r="F26" s="14">
        <f t="shared" si="1"/>
        <v>8106</v>
      </c>
      <c r="G26" s="14">
        <v>14</v>
      </c>
      <c r="H26" s="14">
        <f t="shared" si="2"/>
        <v>13510</v>
      </c>
      <c r="I26" s="14">
        <f t="shared" si="3"/>
        <v>32</v>
      </c>
      <c r="J26" s="14">
        <f t="shared" si="4"/>
        <v>21928</v>
      </c>
      <c r="K26" s="18"/>
    </row>
    <row r="27" ht="16" customHeight="1" spans="1:11">
      <c r="A27" s="16" t="s">
        <v>37</v>
      </c>
      <c r="B27" s="16" t="s">
        <v>44</v>
      </c>
      <c r="C27" s="17">
        <v>4</v>
      </c>
      <c r="D27" s="14">
        <f t="shared" si="0"/>
        <v>312</v>
      </c>
      <c r="E27" s="14">
        <v>22</v>
      </c>
      <c r="F27" s="14">
        <f t="shared" si="1"/>
        <v>12738</v>
      </c>
      <c r="G27" s="14">
        <v>26</v>
      </c>
      <c r="H27" s="14">
        <f t="shared" si="2"/>
        <v>25090</v>
      </c>
      <c r="I27" s="14">
        <f t="shared" si="3"/>
        <v>52</v>
      </c>
      <c r="J27" s="14">
        <f t="shared" si="4"/>
        <v>38140</v>
      </c>
      <c r="K27" s="18">
        <f>J27</f>
        <v>38140</v>
      </c>
    </row>
    <row r="28" ht="16" customHeight="1" spans="1:11">
      <c r="A28" s="16" t="s">
        <v>45</v>
      </c>
      <c r="B28" s="19" t="s">
        <v>46</v>
      </c>
      <c r="C28" s="20">
        <v>5</v>
      </c>
      <c r="D28" s="14">
        <f t="shared" si="0"/>
        <v>390</v>
      </c>
      <c r="E28" s="14">
        <v>13</v>
      </c>
      <c r="F28" s="14">
        <f t="shared" si="1"/>
        <v>7527</v>
      </c>
      <c r="G28" s="14">
        <v>16</v>
      </c>
      <c r="H28" s="14">
        <f t="shared" si="2"/>
        <v>15440</v>
      </c>
      <c r="I28" s="14">
        <f t="shared" si="3"/>
        <v>34</v>
      </c>
      <c r="J28" s="14">
        <f t="shared" si="4"/>
        <v>23357</v>
      </c>
      <c r="K28" s="18">
        <f>J28+J29+J30</f>
        <v>66519</v>
      </c>
    </row>
    <row r="29" ht="16" customHeight="1" spans="1:11">
      <c r="A29" s="16" t="s">
        <v>45</v>
      </c>
      <c r="B29" s="19" t="s">
        <v>47</v>
      </c>
      <c r="C29" s="20">
        <v>4</v>
      </c>
      <c r="D29" s="14">
        <f t="shared" si="0"/>
        <v>312</v>
      </c>
      <c r="E29" s="14">
        <v>17</v>
      </c>
      <c r="F29" s="14">
        <f t="shared" si="1"/>
        <v>9843</v>
      </c>
      <c r="G29" s="14">
        <v>15</v>
      </c>
      <c r="H29" s="14">
        <f t="shared" si="2"/>
        <v>14475</v>
      </c>
      <c r="I29" s="14">
        <f t="shared" si="3"/>
        <v>36</v>
      </c>
      <c r="J29" s="14">
        <f t="shared" si="4"/>
        <v>24630</v>
      </c>
      <c r="K29" s="18"/>
    </row>
    <row r="30" ht="16" customHeight="1" spans="1:11">
      <c r="A30" s="16" t="s">
        <v>45</v>
      </c>
      <c r="B30" s="19" t="s">
        <v>48</v>
      </c>
      <c r="C30" s="20">
        <v>5</v>
      </c>
      <c r="D30" s="14">
        <f t="shared" si="0"/>
        <v>390</v>
      </c>
      <c r="E30" s="14">
        <v>13</v>
      </c>
      <c r="F30" s="14">
        <f t="shared" si="1"/>
        <v>7527</v>
      </c>
      <c r="G30" s="14">
        <v>11</v>
      </c>
      <c r="H30" s="14">
        <f t="shared" si="2"/>
        <v>10615</v>
      </c>
      <c r="I30" s="14">
        <f t="shared" si="3"/>
        <v>29</v>
      </c>
      <c r="J30" s="14">
        <f t="shared" si="4"/>
        <v>18532</v>
      </c>
      <c r="K30" s="18"/>
    </row>
    <row r="31" ht="16" customHeight="1" spans="1:11">
      <c r="A31" s="27" t="s">
        <v>49</v>
      </c>
      <c r="B31" s="19" t="s">
        <v>50</v>
      </c>
      <c r="C31" s="20">
        <v>7</v>
      </c>
      <c r="D31" s="14">
        <f t="shared" si="0"/>
        <v>546</v>
      </c>
      <c r="E31" s="14">
        <v>26</v>
      </c>
      <c r="F31" s="14">
        <f t="shared" si="1"/>
        <v>15054</v>
      </c>
      <c r="G31" s="14">
        <v>10</v>
      </c>
      <c r="H31" s="14">
        <f t="shared" si="2"/>
        <v>9650</v>
      </c>
      <c r="I31" s="14">
        <f t="shared" si="3"/>
        <v>43</v>
      </c>
      <c r="J31" s="14">
        <f t="shared" si="4"/>
        <v>25250</v>
      </c>
      <c r="K31" s="18">
        <f>J31+J32</f>
        <v>64938</v>
      </c>
    </row>
    <row r="32" ht="16" customHeight="1" spans="1:11">
      <c r="A32" s="27" t="s">
        <v>49</v>
      </c>
      <c r="B32" s="19" t="s">
        <v>51</v>
      </c>
      <c r="C32" s="20">
        <v>9</v>
      </c>
      <c r="D32" s="14">
        <f t="shared" si="0"/>
        <v>702</v>
      </c>
      <c r="E32" s="14">
        <v>29</v>
      </c>
      <c r="F32" s="14">
        <f t="shared" si="1"/>
        <v>16791</v>
      </c>
      <c r="G32" s="14">
        <v>23</v>
      </c>
      <c r="H32" s="14">
        <f t="shared" si="2"/>
        <v>22195</v>
      </c>
      <c r="I32" s="14">
        <f t="shared" si="3"/>
        <v>61</v>
      </c>
      <c r="J32" s="14">
        <f t="shared" si="4"/>
        <v>39688</v>
      </c>
      <c r="K32" s="18"/>
    </row>
    <row r="33" ht="16" customHeight="1" spans="1:12">
      <c r="A33" s="16" t="s">
        <v>52</v>
      </c>
      <c r="B33" s="19" t="s">
        <v>53</v>
      </c>
      <c r="C33" s="20">
        <v>11</v>
      </c>
      <c r="D33" s="14">
        <f t="shared" si="0"/>
        <v>858</v>
      </c>
      <c r="E33" s="14">
        <v>21</v>
      </c>
      <c r="F33" s="14">
        <f t="shared" si="1"/>
        <v>12159</v>
      </c>
      <c r="G33" s="14">
        <v>12</v>
      </c>
      <c r="H33" s="14">
        <f t="shared" si="2"/>
        <v>11580</v>
      </c>
      <c r="I33" s="14">
        <f t="shared" si="3"/>
        <v>44</v>
      </c>
      <c r="J33" s="14">
        <f t="shared" si="4"/>
        <v>24597</v>
      </c>
      <c r="K33" s="18">
        <f>J33+J34</f>
        <v>74871</v>
      </c>
    </row>
    <row r="34" ht="16" customHeight="1" spans="1:12">
      <c r="A34" s="16" t="s">
        <v>52</v>
      </c>
      <c r="B34" s="19" t="s">
        <v>54</v>
      </c>
      <c r="C34" s="20">
        <v>21</v>
      </c>
      <c r="D34" s="14">
        <f t="shared" si="0"/>
        <v>1638</v>
      </c>
      <c r="E34" s="14">
        <v>49</v>
      </c>
      <c r="F34" s="14">
        <f t="shared" si="1"/>
        <v>28371</v>
      </c>
      <c r="G34" s="14">
        <v>21</v>
      </c>
      <c r="H34" s="14">
        <f t="shared" si="2"/>
        <v>20265</v>
      </c>
      <c r="I34" s="14">
        <f t="shared" si="3"/>
        <v>91</v>
      </c>
      <c r="J34" s="14">
        <f t="shared" si="4"/>
        <v>50274</v>
      </c>
      <c r="K34" s="18"/>
    </row>
    <row r="35" ht="16" customHeight="1" spans="1:12">
      <c r="A35" s="16" t="s">
        <v>55</v>
      </c>
      <c r="B35" s="19" t="s">
        <v>56</v>
      </c>
      <c r="C35" s="20">
        <v>8</v>
      </c>
      <c r="D35" s="14">
        <f t="shared" si="0"/>
        <v>624</v>
      </c>
      <c r="E35" s="14">
        <v>24</v>
      </c>
      <c r="F35" s="14">
        <f t="shared" si="1"/>
        <v>13896</v>
      </c>
      <c r="G35" s="14">
        <v>20</v>
      </c>
      <c r="H35" s="14">
        <f t="shared" si="2"/>
        <v>19300</v>
      </c>
      <c r="I35" s="14">
        <f t="shared" si="3"/>
        <v>52</v>
      </c>
      <c r="J35" s="14">
        <f t="shared" si="4"/>
        <v>33820</v>
      </c>
      <c r="K35" s="18">
        <f>J35+J36+J37+J38</f>
        <v>108642</v>
      </c>
    </row>
    <row r="36" ht="16" customHeight="1" spans="1:12">
      <c r="A36" s="16" t="s">
        <v>55</v>
      </c>
      <c r="B36" s="19" t="s">
        <v>57</v>
      </c>
      <c r="C36" s="20">
        <v>7</v>
      </c>
      <c r="D36" s="14">
        <f t="shared" si="0"/>
        <v>546</v>
      </c>
      <c r="E36" s="14">
        <v>14</v>
      </c>
      <c r="F36" s="14">
        <f t="shared" si="1"/>
        <v>8106</v>
      </c>
      <c r="G36" s="14">
        <v>15</v>
      </c>
      <c r="H36" s="14">
        <f t="shared" si="2"/>
        <v>14475</v>
      </c>
      <c r="I36" s="14">
        <f t="shared" si="3"/>
        <v>36</v>
      </c>
      <c r="J36" s="14">
        <f t="shared" si="4"/>
        <v>23127</v>
      </c>
      <c r="K36" s="18"/>
    </row>
    <row r="37" ht="16" customHeight="1" spans="1:12">
      <c r="A37" s="16" t="s">
        <v>55</v>
      </c>
      <c r="B37" s="19" t="s">
        <v>58</v>
      </c>
      <c r="C37" s="20">
        <v>4</v>
      </c>
      <c r="D37" s="14">
        <f t="shared" si="0"/>
        <v>312</v>
      </c>
      <c r="E37" s="14">
        <v>7</v>
      </c>
      <c r="F37" s="14">
        <f t="shared" si="1"/>
        <v>4053</v>
      </c>
      <c r="G37" s="14">
        <v>3</v>
      </c>
      <c r="H37" s="14">
        <f t="shared" si="2"/>
        <v>2895</v>
      </c>
      <c r="I37" s="14">
        <f t="shared" si="3"/>
        <v>14</v>
      </c>
      <c r="J37" s="14">
        <f t="shared" si="4"/>
        <v>7260</v>
      </c>
      <c r="K37" s="18"/>
    </row>
    <row r="38" ht="16" customHeight="1" spans="1:12">
      <c r="A38" s="16" t="s">
        <v>55</v>
      </c>
      <c r="B38" s="19" t="s">
        <v>59</v>
      </c>
      <c r="C38" s="20">
        <v>8</v>
      </c>
      <c r="D38" s="14">
        <f t="shared" si="0"/>
        <v>624</v>
      </c>
      <c r="E38" s="14">
        <v>29</v>
      </c>
      <c r="F38" s="14">
        <f t="shared" si="1"/>
        <v>16791</v>
      </c>
      <c r="G38" s="14">
        <v>28</v>
      </c>
      <c r="H38" s="14">
        <f t="shared" si="2"/>
        <v>27020</v>
      </c>
      <c r="I38" s="14">
        <f t="shared" si="3"/>
        <v>65</v>
      </c>
      <c r="J38" s="14">
        <f t="shared" si="4"/>
        <v>44435</v>
      </c>
      <c r="K38" s="18"/>
    </row>
    <row r="39" ht="16" customHeight="1" spans="1:12">
      <c r="A39" s="16" t="s">
        <v>60</v>
      </c>
      <c r="B39" s="19" t="s">
        <v>61</v>
      </c>
      <c r="C39" s="20">
        <v>3</v>
      </c>
      <c r="D39" s="14">
        <f t="shared" si="0"/>
        <v>234</v>
      </c>
      <c r="E39" s="14">
        <v>14</v>
      </c>
      <c r="F39" s="14">
        <f t="shared" si="1"/>
        <v>8106</v>
      </c>
      <c r="G39" s="14">
        <v>4</v>
      </c>
      <c r="H39" s="14">
        <f t="shared" si="2"/>
        <v>3860</v>
      </c>
      <c r="I39" s="14">
        <f t="shared" si="3"/>
        <v>21</v>
      </c>
      <c r="J39" s="14">
        <f t="shared" si="4"/>
        <v>12200</v>
      </c>
      <c r="K39" s="18">
        <f>J39+J40</f>
        <v>28338</v>
      </c>
    </row>
    <row r="40" ht="16" customHeight="1" spans="1:12">
      <c r="A40" s="16" t="s">
        <v>60</v>
      </c>
      <c r="B40" s="19" t="s">
        <v>62</v>
      </c>
      <c r="C40" s="20">
        <v>4</v>
      </c>
      <c r="D40" s="14">
        <f t="shared" si="0"/>
        <v>312</v>
      </c>
      <c r="E40" s="14">
        <v>9</v>
      </c>
      <c r="F40" s="14">
        <f t="shared" si="1"/>
        <v>5211</v>
      </c>
      <c r="G40" s="14">
        <v>11</v>
      </c>
      <c r="H40" s="14">
        <f t="shared" si="2"/>
        <v>10615</v>
      </c>
      <c r="I40" s="14">
        <f t="shared" si="3"/>
        <v>24</v>
      </c>
      <c r="J40" s="14">
        <f t="shared" si="4"/>
        <v>16138</v>
      </c>
      <c r="K40" s="18"/>
    </row>
    <row r="41" ht="16" customHeight="1" spans="1:12">
      <c r="A41" s="16" t="s">
        <v>63</v>
      </c>
      <c r="B41" s="19" t="s">
        <v>64</v>
      </c>
      <c r="C41" s="20">
        <v>4</v>
      </c>
      <c r="D41" s="14">
        <f t="shared" si="0"/>
        <v>312</v>
      </c>
      <c r="E41" s="14">
        <v>4</v>
      </c>
      <c r="F41" s="14">
        <f t="shared" si="1"/>
        <v>2316</v>
      </c>
      <c r="G41" s="14">
        <v>12</v>
      </c>
      <c r="H41" s="14">
        <f t="shared" si="2"/>
        <v>11580</v>
      </c>
      <c r="I41" s="14">
        <f t="shared" si="3"/>
        <v>20</v>
      </c>
      <c r="J41" s="14">
        <f t="shared" si="4"/>
        <v>14208</v>
      </c>
      <c r="K41" s="18">
        <f>J41+J42</f>
        <v>29188</v>
      </c>
    </row>
    <row r="42" ht="16" customHeight="1" spans="1:12">
      <c r="A42" s="16" t="s">
        <v>63</v>
      </c>
      <c r="B42" s="19" t="s">
        <v>65</v>
      </c>
      <c r="C42" s="20">
        <v>4</v>
      </c>
      <c r="D42" s="14">
        <f t="shared" si="0"/>
        <v>312</v>
      </c>
      <c r="E42" s="14">
        <v>7</v>
      </c>
      <c r="F42" s="14">
        <f t="shared" si="1"/>
        <v>4053</v>
      </c>
      <c r="G42" s="14">
        <v>11</v>
      </c>
      <c r="H42" s="14">
        <f t="shared" si="2"/>
        <v>10615</v>
      </c>
      <c r="I42" s="14">
        <f t="shared" si="3"/>
        <v>22</v>
      </c>
      <c r="J42" s="14">
        <f t="shared" si="4"/>
        <v>14980</v>
      </c>
      <c r="K42" s="18"/>
    </row>
    <row r="43" ht="16" customHeight="1" spans="1:12">
      <c r="A43" s="16" t="s">
        <v>66</v>
      </c>
      <c r="B43" s="19" t="s">
        <v>67</v>
      </c>
      <c r="C43" s="20">
        <v>1</v>
      </c>
      <c r="D43" s="14">
        <f t="shared" si="0"/>
        <v>78</v>
      </c>
      <c r="E43" s="14">
        <v>4</v>
      </c>
      <c r="F43" s="14">
        <f t="shared" si="1"/>
        <v>2316</v>
      </c>
      <c r="G43" s="14">
        <v>16</v>
      </c>
      <c r="H43" s="14">
        <f t="shared" si="2"/>
        <v>15440</v>
      </c>
      <c r="I43" s="14">
        <f t="shared" si="3"/>
        <v>21</v>
      </c>
      <c r="J43" s="14">
        <f t="shared" si="4"/>
        <v>17834</v>
      </c>
      <c r="K43" s="18">
        <f>J43+J44+J45</f>
        <v>53502</v>
      </c>
    </row>
    <row r="44" ht="16" customHeight="1" spans="1:12">
      <c r="A44" s="16" t="s">
        <v>66</v>
      </c>
      <c r="B44" s="19" t="s">
        <v>68</v>
      </c>
      <c r="C44" s="20">
        <v>2</v>
      </c>
      <c r="D44" s="14">
        <f t="shared" si="0"/>
        <v>156</v>
      </c>
      <c r="E44" s="14">
        <v>9</v>
      </c>
      <c r="F44" s="14">
        <f t="shared" si="1"/>
        <v>5211</v>
      </c>
      <c r="G44" s="14">
        <v>10</v>
      </c>
      <c r="H44" s="14">
        <f t="shared" si="2"/>
        <v>9650</v>
      </c>
      <c r="I44" s="14">
        <f t="shared" si="3"/>
        <v>21</v>
      </c>
      <c r="J44" s="14">
        <f t="shared" si="4"/>
        <v>15017</v>
      </c>
      <c r="K44" s="18"/>
    </row>
    <row r="45" ht="16" customHeight="1" spans="1:12">
      <c r="A45" s="16" t="s">
        <v>66</v>
      </c>
      <c r="B45" s="19" t="s">
        <v>69</v>
      </c>
      <c r="C45" s="20">
        <v>0</v>
      </c>
      <c r="D45" s="14">
        <f t="shared" si="0"/>
        <v>0</v>
      </c>
      <c r="E45" s="14">
        <v>4</v>
      </c>
      <c r="F45" s="14">
        <f t="shared" si="1"/>
        <v>2316</v>
      </c>
      <c r="G45" s="14">
        <v>19</v>
      </c>
      <c r="H45" s="14">
        <f t="shared" si="2"/>
        <v>18335</v>
      </c>
      <c r="I45" s="14">
        <f t="shared" si="3"/>
        <v>23</v>
      </c>
      <c r="J45" s="14">
        <f t="shared" si="4"/>
        <v>20651</v>
      </c>
      <c r="K45" s="18"/>
    </row>
    <row r="46" ht="16" customHeight="1" spans="1:12">
      <c r="A46" s="16" t="s">
        <v>70</v>
      </c>
      <c r="B46" s="19" t="s">
        <v>71</v>
      </c>
      <c r="C46" s="20">
        <v>14</v>
      </c>
      <c r="D46" s="14">
        <f t="shared" si="0"/>
        <v>1092</v>
      </c>
      <c r="E46" s="14">
        <v>11</v>
      </c>
      <c r="F46" s="14">
        <f t="shared" si="1"/>
        <v>6369</v>
      </c>
      <c r="G46" s="14">
        <v>27</v>
      </c>
      <c r="H46" s="14">
        <f t="shared" si="2"/>
        <v>26055</v>
      </c>
      <c r="I46" s="14">
        <f t="shared" si="3"/>
        <v>52</v>
      </c>
      <c r="J46" s="14">
        <f t="shared" si="4"/>
        <v>33516</v>
      </c>
      <c r="K46" s="18">
        <f>J46</f>
        <v>33516</v>
      </c>
    </row>
    <row r="47" s="1" customFormat="1" ht="16" customHeight="1" spans="1:12">
      <c r="A47" s="16" t="s">
        <v>72</v>
      </c>
      <c r="B47" s="19" t="s">
        <v>73</v>
      </c>
      <c r="C47" s="20">
        <v>0</v>
      </c>
      <c r="D47" s="14">
        <f t="shared" si="0"/>
        <v>0</v>
      </c>
      <c r="E47" s="14">
        <v>5</v>
      </c>
      <c r="F47" s="14">
        <f t="shared" si="1"/>
        <v>2895</v>
      </c>
      <c r="G47" s="14">
        <v>21</v>
      </c>
      <c r="H47" s="14">
        <f t="shared" si="2"/>
        <v>20265</v>
      </c>
      <c r="I47" s="14">
        <f t="shared" si="3"/>
        <v>26</v>
      </c>
      <c r="J47" s="14">
        <f t="shared" si="4"/>
        <v>23160</v>
      </c>
      <c r="K47" s="18">
        <f>J47+J48+J49+J50</f>
        <v>78723</v>
      </c>
      <c r="L47"/>
    </row>
    <row r="48" s="1" customFormat="1" ht="16" customHeight="1" spans="1:12">
      <c r="A48" s="16" t="s">
        <v>72</v>
      </c>
      <c r="B48" s="19" t="s">
        <v>74</v>
      </c>
      <c r="C48" s="20">
        <v>11</v>
      </c>
      <c r="D48" s="14">
        <f t="shared" si="0"/>
        <v>858</v>
      </c>
      <c r="E48" s="14">
        <v>6</v>
      </c>
      <c r="F48" s="14">
        <f t="shared" si="1"/>
        <v>3474</v>
      </c>
      <c r="G48" s="14">
        <v>18</v>
      </c>
      <c r="H48" s="14">
        <f t="shared" si="2"/>
        <v>17370</v>
      </c>
      <c r="I48" s="14">
        <f t="shared" si="3"/>
        <v>35</v>
      </c>
      <c r="J48" s="14">
        <f t="shared" si="4"/>
        <v>21702</v>
      </c>
      <c r="K48" s="18"/>
      <c r="L48"/>
    </row>
    <row r="49" s="1" customFormat="1" ht="16" customHeight="1" spans="1:12">
      <c r="A49" s="16" t="s">
        <v>72</v>
      </c>
      <c r="B49" s="19" t="s">
        <v>75</v>
      </c>
      <c r="C49" s="20">
        <v>8</v>
      </c>
      <c r="D49" s="14">
        <f t="shared" si="0"/>
        <v>624</v>
      </c>
      <c r="E49" s="14">
        <v>5</v>
      </c>
      <c r="F49" s="14">
        <f t="shared" si="1"/>
        <v>2895</v>
      </c>
      <c r="G49" s="14">
        <v>15</v>
      </c>
      <c r="H49" s="14">
        <f t="shared" si="2"/>
        <v>14475</v>
      </c>
      <c r="I49" s="14">
        <f t="shared" si="3"/>
        <v>28</v>
      </c>
      <c r="J49" s="14">
        <f t="shared" si="4"/>
        <v>17994</v>
      </c>
      <c r="K49" s="18"/>
      <c r="L49"/>
    </row>
    <row r="50" s="1" customFormat="1" ht="16" customHeight="1" spans="1:12">
      <c r="A50" s="16" t="s">
        <v>72</v>
      </c>
      <c r="B50" s="19" t="s">
        <v>76</v>
      </c>
      <c r="C50" s="20">
        <v>3</v>
      </c>
      <c r="D50" s="14">
        <f t="shared" si="0"/>
        <v>234</v>
      </c>
      <c r="E50" s="14">
        <v>7</v>
      </c>
      <c r="F50" s="14">
        <f t="shared" si="1"/>
        <v>4053</v>
      </c>
      <c r="G50" s="14">
        <v>12</v>
      </c>
      <c r="H50" s="14">
        <f t="shared" si="2"/>
        <v>11580</v>
      </c>
      <c r="I50" s="14">
        <f t="shared" si="3"/>
        <v>22</v>
      </c>
      <c r="J50" s="14">
        <f t="shared" si="4"/>
        <v>15867</v>
      </c>
      <c r="K50" s="18"/>
      <c r="L50"/>
    </row>
    <row r="51" ht="16" customHeight="1" spans="1:12">
      <c r="A51" s="16" t="s">
        <v>77</v>
      </c>
      <c r="B51" s="19" t="s">
        <v>78</v>
      </c>
      <c r="C51" s="20">
        <v>5</v>
      </c>
      <c r="D51" s="14">
        <f t="shared" si="0"/>
        <v>390</v>
      </c>
      <c r="E51" s="14">
        <v>19</v>
      </c>
      <c r="F51" s="14">
        <f t="shared" si="1"/>
        <v>11001</v>
      </c>
      <c r="G51" s="14">
        <v>40</v>
      </c>
      <c r="H51" s="14">
        <f t="shared" si="2"/>
        <v>38600</v>
      </c>
      <c r="I51" s="14">
        <f t="shared" si="3"/>
        <v>64</v>
      </c>
      <c r="J51" s="14">
        <f t="shared" si="4"/>
        <v>49991</v>
      </c>
      <c r="K51" s="18">
        <f>J51+J52+J53</f>
        <v>116276</v>
      </c>
    </row>
    <row r="52" ht="16" customHeight="1" spans="1:12">
      <c r="A52" s="16" t="s">
        <v>77</v>
      </c>
      <c r="B52" s="19" t="s">
        <v>79</v>
      </c>
      <c r="C52" s="20">
        <v>7</v>
      </c>
      <c r="D52" s="14">
        <f t="shared" si="0"/>
        <v>546</v>
      </c>
      <c r="E52" s="14">
        <v>16</v>
      </c>
      <c r="F52" s="14">
        <f t="shared" si="1"/>
        <v>9264</v>
      </c>
      <c r="G52" s="14">
        <v>32</v>
      </c>
      <c r="H52" s="14">
        <f t="shared" si="2"/>
        <v>30880</v>
      </c>
      <c r="I52" s="14">
        <f t="shared" si="3"/>
        <v>55</v>
      </c>
      <c r="J52" s="14">
        <f t="shared" si="4"/>
        <v>40690</v>
      </c>
      <c r="K52" s="18"/>
    </row>
    <row r="53" ht="16" customHeight="1" spans="1:12">
      <c r="A53" s="16" t="s">
        <v>77</v>
      </c>
      <c r="B53" s="19" t="s">
        <v>80</v>
      </c>
      <c r="C53" s="20">
        <v>4</v>
      </c>
      <c r="D53" s="14">
        <f t="shared" si="0"/>
        <v>312</v>
      </c>
      <c r="E53" s="14">
        <v>17</v>
      </c>
      <c r="F53" s="14">
        <f t="shared" si="1"/>
        <v>9843</v>
      </c>
      <c r="G53" s="14">
        <v>16</v>
      </c>
      <c r="H53" s="14">
        <f t="shared" si="2"/>
        <v>15440</v>
      </c>
      <c r="I53" s="14">
        <f t="shared" si="3"/>
        <v>37</v>
      </c>
      <c r="J53" s="14">
        <f t="shared" si="4"/>
        <v>25595</v>
      </c>
      <c r="K53" s="18"/>
    </row>
    <row r="54" ht="16" customHeight="1" spans="1:12">
      <c r="A54" s="16" t="s">
        <v>81</v>
      </c>
      <c r="B54" s="19" t="s">
        <v>82</v>
      </c>
      <c r="C54" s="20">
        <v>8</v>
      </c>
      <c r="D54" s="14">
        <f t="shared" si="0"/>
        <v>624</v>
      </c>
      <c r="E54" s="14">
        <v>17</v>
      </c>
      <c r="F54" s="14">
        <f t="shared" si="1"/>
        <v>9843</v>
      </c>
      <c r="G54" s="14">
        <v>13</v>
      </c>
      <c r="H54" s="14">
        <f t="shared" si="2"/>
        <v>12545</v>
      </c>
      <c r="I54" s="14">
        <f t="shared" si="3"/>
        <v>38</v>
      </c>
      <c r="J54" s="14">
        <f t="shared" si="4"/>
        <v>23012</v>
      </c>
      <c r="K54" s="18">
        <f>J54+J55+J56</f>
        <v>59078</v>
      </c>
    </row>
    <row r="55" ht="16" customHeight="1" spans="1:12">
      <c r="A55" s="16" t="s">
        <v>81</v>
      </c>
      <c r="B55" s="19" t="s">
        <v>83</v>
      </c>
      <c r="C55" s="20">
        <v>9</v>
      </c>
      <c r="D55" s="14">
        <f t="shared" si="0"/>
        <v>702</v>
      </c>
      <c r="E55" s="14">
        <v>10</v>
      </c>
      <c r="F55" s="14">
        <f t="shared" si="1"/>
        <v>5790</v>
      </c>
      <c r="G55" s="14">
        <v>13</v>
      </c>
      <c r="H55" s="14">
        <f t="shared" si="2"/>
        <v>12545</v>
      </c>
      <c r="I55" s="14">
        <f t="shared" si="3"/>
        <v>32</v>
      </c>
      <c r="J55" s="14">
        <f t="shared" si="4"/>
        <v>19037</v>
      </c>
      <c r="K55" s="18"/>
    </row>
    <row r="56" ht="16" customHeight="1" spans="1:12">
      <c r="A56" s="16" t="s">
        <v>81</v>
      </c>
      <c r="B56" s="19" t="s">
        <v>84</v>
      </c>
      <c r="C56" s="20">
        <v>8</v>
      </c>
      <c r="D56" s="14">
        <f t="shared" si="0"/>
        <v>624</v>
      </c>
      <c r="E56" s="14">
        <v>10</v>
      </c>
      <c r="F56" s="14">
        <f t="shared" si="1"/>
        <v>5790</v>
      </c>
      <c r="G56" s="14">
        <v>11</v>
      </c>
      <c r="H56" s="14">
        <f t="shared" si="2"/>
        <v>10615</v>
      </c>
      <c r="I56" s="14">
        <f t="shared" si="3"/>
        <v>29</v>
      </c>
      <c r="J56" s="14">
        <f t="shared" si="4"/>
        <v>17029</v>
      </c>
      <c r="K56" s="18"/>
    </row>
    <row r="57" ht="16" customHeight="1" spans="1:12">
      <c r="A57" s="16" t="s">
        <v>85</v>
      </c>
      <c r="B57" s="19" t="s">
        <v>86</v>
      </c>
      <c r="C57" s="20">
        <v>10</v>
      </c>
      <c r="D57" s="14">
        <f t="shared" si="0"/>
        <v>780</v>
      </c>
      <c r="E57" s="14">
        <v>9</v>
      </c>
      <c r="F57" s="14">
        <f t="shared" si="1"/>
        <v>5211</v>
      </c>
      <c r="G57" s="14">
        <v>21</v>
      </c>
      <c r="H57" s="14">
        <f t="shared" si="2"/>
        <v>20265</v>
      </c>
      <c r="I57" s="14">
        <f t="shared" si="3"/>
        <v>40</v>
      </c>
      <c r="J57" s="14">
        <f t="shared" si="4"/>
        <v>26256</v>
      </c>
      <c r="K57" s="18">
        <f>J57+J58</f>
        <v>42858</v>
      </c>
    </row>
    <row r="58" ht="16" customHeight="1" spans="1:12">
      <c r="A58" s="16" t="s">
        <v>85</v>
      </c>
      <c r="B58" s="19" t="s">
        <v>87</v>
      </c>
      <c r="C58" s="20">
        <v>5</v>
      </c>
      <c r="D58" s="14">
        <f t="shared" si="0"/>
        <v>390</v>
      </c>
      <c r="E58" s="14">
        <v>8</v>
      </c>
      <c r="F58" s="14">
        <f t="shared" si="1"/>
        <v>4632</v>
      </c>
      <c r="G58" s="14">
        <v>12</v>
      </c>
      <c r="H58" s="14">
        <f t="shared" si="2"/>
        <v>11580</v>
      </c>
      <c r="I58" s="14">
        <f t="shared" si="3"/>
        <v>25</v>
      </c>
      <c r="J58" s="14">
        <f t="shared" si="4"/>
        <v>16602</v>
      </c>
      <c r="K58" s="18"/>
    </row>
    <row r="59" ht="16" customHeight="1" spans="1:12">
      <c r="A59" s="16" t="s">
        <v>88</v>
      </c>
      <c r="B59" s="19" t="s">
        <v>89</v>
      </c>
      <c r="C59" s="20">
        <v>7</v>
      </c>
      <c r="D59" s="14">
        <f t="shared" si="0"/>
        <v>546</v>
      </c>
      <c r="E59" s="14">
        <v>31</v>
      </c>
      <c r="F59" s="14">
        <f t="shared" si="1"/>
        <v>17949</v>
      </c>
      <c r="G59" s="14">
        <v>36</v>
      </c>
      <c r="H59" s="14">
        <f t="shared" si="2"/>
        <v>34740</v>
      </c>
      <c r="I59" s="14">
        <f t="shared" si="3"/>
        <v>74</v>
      </c>
      <c r="J59" s="14">
        <f t="shared" si="4"/>
        <v>53235</v>
      </c>
      <c r="K59" s="18">
        <f>J59+J60</f>
        <v>68638</v>
      </c>
    </row>
    <row r="60" ht="16" customHeight="1" spans="1:12">
      <c r="A60" s="16" t="s">
        <v>88</v>
      </c>
      <c r="B60" s="19" t="s">
        <v>90</v>
      </c>
      <c r="C60" s="20">
        <v>2</v>
      </c>
      <c r="D60" s="14">
        <f t="shared" si="0"/>
        <v>156</v>
      </c>
      <c r="E60" s="14">
        <v>3</v>
      </c>
      <c r="F60" s="14">
        <f t="shared" si="1"/>
        <v>1737</v>
      </c>
      <c r="G60" s="14">
        <v>14</v>
      </c>
      <c r="H60" s="14">
        <f t="shared" si="2"/>
        <v>13510</v>
      </c>
      <c r="I60" s="14">
        <f t="shared" si="3"/>
        <v>19</v>
      </c>
      <c r="J60" s="14">
        <f t="shared" si="4"/>
        <v>15403</v>
      </c>
      <c r="K60" s="18"/>
    </row>
    <row r="61" s="2" customFormat="1" ht="26" customHeight="1" spans="1:12">
      <c r="A61" s="15" t="s">
        <v>91</v>
      </c>
      <c r="B61" s="28"/>
      <c r="C61" s="29">
        <f t="shared" ref="C61:G61" si="7">SUM(C5:C60)</f>
        <v>362</v>
      </c>
      <c r="D61" s="14">
        <f t="shared" si="0"/>
        <v>28236</v>
      </c>
      <c r="E61" s="14">
        <f t="shared" si="7"/>
        <v>826</v>
      </c>
      <c r="F61" s="14">
        <f t="shared" si="1"/>
        <v>478254</v>
      </c>
      <c r="G61" s="14">
        <f t="shared" si="7"/>
        <v>787</v>
      </c>
      <c r="H61" s="14">
        <f t="shared" si="2"/>
        <v>759455</v>
      </c>
      <c r="I61" s="14">
        <f t="shared" si="3"/>
        <v>1975</v>
      </c>
      <c r="J61" s="14">
        <f t="shared" si="4"/>
        <v>1265945</v>
      </c>
      <c r="K61" s="30">
        <f>SUM(K5:K60)</f>
        <v>1265945</v>
      </c>
      <c r="L61"/>
    </row>
    <row r="62" spans="1:12">
      <c r="B62" t="s">
        <v>92</v>
      </c>
      <c r="J62" t="s">
        <v>93</v>
      </c>
    </row>
    <row r="79" spans="11:11">
      <c r="K79" s="31"/>
    </row>
  </sheetData>
  <autoFilter xmlns:etc="http://www.wps.cn/officeDocument/2017/etCustomData" ref="A3:K62" etc:filterBottomFollowUsedRange="0">
    <extLst/>
  </autoFilter>
  <mergeCells count="47">
    <mergeCell ref="A1:K1"/>
    <mergeCell ref="C3:D3"/>
    <mergeCell ref="E3:F3"/>
    <mergeCell ref="G3:H3"/>
    <mergeCell ref="I3:J3"/>
    <mergeCell ref="A61:B61"/>
    <mergeCell ref="A3:A4"/>
    <mergeCell ref="A5:A6"/>
    <mergeCell ref="A7:A8"/>
    <mergeCell ref="A10:A11"/>
    <mergeCell ref="A12:A13"/>
    <mergeCell ref="A14:A16"/>
    <mergeCell ref="A18:A21"/>
    <mergeCell ref="A25:A26"/>
    <mergeCell ref="A28:A30"/>
    <mergeCell ref="A31:A32"/>
    <mergeCell ref="A33:A34"/>
    <mergeCell ref="A35:A38"/>
    <mergeCell ref="A39:A40"/>
    <mergeCell ref="A41:A42"/>
    <mergeCell ref="A43:A45"/>
    <mergeCell ref="A47:A50"/>
    <mergeCell ref="A51:A53"/>
    <mergeCell ref="A54:A56"/>
    <mergeCell ref="A57:A58"/>
    <mergeCell ref="A59:A60"/>
    <mergeCell ref="B3:B4"/>
    <mergeCell ref="K3:K4"/>
    <mergeCell ref="K5:K6"/>
    <mergeCell ref="K7:K8"/>
    <mergeCell ref="K10:K11"/>
    <mergeCell ref="K12:K13"/>
    <mergeCell ref="K14:K16"/>
    <mergeCell ref="K18:K21"/>
    <mergeCell ref="K25:K26"/>
    <mergeCell ref="K28:K30"/>
    <mergeCell ref="K31:K32"/>
    <mergeCell ref="K33:K34"/>
    <mergeCell ref="K35:K38"/>
    <mergeCell ref="K39:K40"/>
    <mergeCell ref="K41:K42"/>
    <mergeCell ref="K43:K45"/>
    <mergeCell ref="K47:K50"/>
    <mergeCell ref="K51:K53"/>
    <mergeCell ref="K54:K56"/>
    <mergeCell ref="K57:K58"/>
    <mergeCell ref="K59:K60"/>
  </mergeCells>
  <pageMargins left="0.550694444444444" right="0.826388888888889" top="0.865972222222222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LANT248272</dc:creator>
  <cp:lastModifiedBy>＊＊＊＊＊＊</cp:lastModifiedBy>
  <dcterms:created xsi:type="dcterms:W3CDTF">2025-12-12T17:59:00Z</dcterms:created>
  <dcterms:modified xsi:type="dcterms:W3CDTF">2025-12-15T07:05:48Z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BE1E98AC72FD6C6102773B69E24C1629_41</vt:lpwstr>
  </property>
  <property fmtid="{D5CDD505-2E9C-101B-9397-08002B2CF9AE}" pid="3" name="KSOProductBuildVer">
    <vt:lpwstr>2052-12.1.0.23542</vt:lpwstr>
  </property>
</Properties>
</file>