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/>
  </bookViews>
  <sheets>
    <sheet name="资金表" sheetId="1" r:id="rId1"/>
  </sheets>
  <definedNames>
    <definedName name="_xlnm._FilterDatabase" localSheetId="0" hidden="1">资金表!$A$3:$K$68</definedName>
    <definedName name="_xlnm.Print_Titles" localSheetId="0">资金表!$3:$4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<sst xmlns="http://schemas.openxmlformats.org/spreadsheetml/2006/main" count="145" uniqueCount="99">
  <si>
    <t>2025年6月寿县集中供养特困人员护理补贴资金汇总表</t>
  </si>
  <si>
    <t>单位：寿县民政局</t>
  </si>
  <si>
    <t>单位：人、元</t>
  </si>
  <si>
    <t>乡镇名称</t>
  </si>
  <si>
    <t>敬老院名称</t>
  </si>
  <si>
    <t>全自理</t>
  </si>
  <si>
    <t>半失能</t>
  </si>
  <si>
    <t>完全失能</t>
  </si>
  <si>
    <t>合计</t>
  </si>
  <si>
    <t>人数</t>
  </si>
  <si>
    <t>金额</t>
  </si>
  <si>
    <t>正阳关镇</t>
  </si>
  <si>
    <t>正阳关镇花门敬老院</t>
  </si>
  <si>
    <t>正阳关镇枸杞敬老院</t>
  </si>
  <si>
    <t>张李乡</t>
  </si>
  <si>
    <t>张李乡张李敬老院</t>
  </si>
  <si>
    <t>张李乡孙庙敬老院</t>
  </si>
  <si>
    <t>张李乡第三敬老院</t>
  </si>
  <si>
    <t>张李乡第四敬老院</t>
  </si>
  <si>
    <t>双桥镇</t>
  </si>
  <si>
    <t>双桥镇北塘敬老院</t>
  </si>
  <si>
    <t>丰庄镇</t>
  </si>
  <si>
    <t>丰庄镇柴岗敬老院</t>
  </si>
  <si>
    <t>丰庄镇花圩敬老院</t>
  </si>
  <si>
    <t>涧沟镇</t>
  </si>
  <si>
    <t>涧沟镇丁圩敬老院</t>
  </si>
  <si>
    <t>涧沟镇方圩敬老院</t>
  </si>
  <si>
    <t>涧沟镇龙头敬老院</t>
  </si>
  <si>
    <t>板桥镇</t>
  </si>
  <si>
    <t>板桥镇黄安敬老院</t>
  </si>
  <si>
    <t>板桥镇芍西敬老院</t>
  </si>
  <si>
    <t>板桥镇王楼敬老院</t>
  </si>
  <si>
    <t>寿春镇</t>
  </si>
  <si>
    <t>寿春镇九龙敬老院</t>
  </si>
  <si>
    <t>迎河镇</t>
  </si>
  <si>
    <t>迎河镇迎河敬老院</t>
  </si>
  <si>
    <t>迎河镇双碑敬老院</t>
  </si>
  <si>
    <t>迎河镇新墙敬老院</t>
  </si>
  <si>
    <t>迎河镇李台敬老院</t>
  </si>
  <si>
    <t>救助站</t>
  </si>
  <si>
    <t>安丰塘镇</t>
  </si>
  <si>
    <t>精神病院</t>
  </si>
  <si>
    <t>窑口镇</t>
  </si>
  <si>
    <t>窑口镇陈圩敬老院</t>
  </si>
  <si>
    <t>窑口镇陶圩敬老院</t>
  </si>
  <si>
    <t>隐贤镇</t>
  </si>
  <si>
    <t>隐贤镇郝岗敬老院</t>
  </si>
  <si>
    <t>隐贤镇梁湖敬老院</t>
  </si>
  <si>
    <t>安丰塘镇柿元敬老院</t>
  </si>
  <si>
    <t>众兴镇</t>
  </si>
  <si>
    <t>众兴镇闫店敬老院</t>
  </si>
  <si>
    <t>众兴镇黄圩敬老院</t>
  </si>
  <si>
    <t>众兴镇新店敬老院</t>
  </si>
  <si>
    <t>安丰镇</t>
  </si>
  <si>
    <t>安丰镇杨仙敬老院</t>
  </si>
  <si>
    <t>安丰镇青峰敬老院</t>
  </si>
  <si>
    <t>保义镇</t>
  </si>
  <si>
    <t>保义镇保义敬老院</t>
  </si>
  <si>
    <t>保义镇开荒敬老院</t>
  </si>
  <si>
    <t>保义镇夕阳红敬老院</t>
  </si>
  <si>
    <t>堰口镇</t>
  </si>
  <si>
    <t>堰口镇江黄敬老院</t>
  </si>
  <si>
    <t>堰口镇双楼敬老院</t>
  </si>
  <si>
    <t>堰口镇许寺敬老院</t>
  </si>
  <si>
    <t>堰口镇大光敬老院</t>
  </si>
  <si>
    <t>陶店回族乡</t>
  </si>
  <si>
    <t>陶店乡敬老院</t>
  </si>
  <si>
    <t>陶店乡回族敬老院</t>
  </si>
  <si>
    <t>瓦埠镇</t>
  </si>
  <si>
    <t>瓦埠镇铁佛敬老院</t>
  </si>
  <si>
    <t>瓦埠镇老楼敬老院</t>
  </si>
  <si>
    <t>刘岗镇</t>
  </si>
  <si>
    <t>刘岗镇刘岗敬老院</t>
  </si>
  <si>
    <t>刘岗镇三义敬老院</t>
  </si>
  <si>
    <t>刘岗镇双枣敬老院</t>
  </si>
  <si>
    <t>三觉镇</t>
  </si>
  <si>
    <t>三觉镇瓦房敬老院</t>
  </si>
  <si>
    <t>三觉镇余集敬老院</t>
  </si>
  <si>
    <t>双庙集镇</t>
  </si>
  <si>
    <t>双庙集镇堰东敬老院</t>
  </si>
  <si>
    <t>双庙集镇民生敬老院</t>
  </si>
  <si>
    <t>双庙集镇敬老院</t>
  </si>
  <si>
    <t>双庙集镇公庄敬老院</t>
  </si>
  <si>
    <t>炎刘镇</t>
  </si>
  <si>
    <t>炎刘镇王圩敬老院</t>
  </si>
  <si>
    <t>炎刘镇三星敬老院</t>
  </si>
  <si>
    <t>炎刘镇洪岗敬老院</t>
  </si>
  <si>
    <t>小甸镇</t>
  </si>
  <si>
    <t>小甸镇唐店敬老院</t>
  </si>
  <si>
    <t>小甸镇大井敬老院</t>
  </si>
  <si>
    <t>小甸镇李山敬老院</t>
  </si>
  <si>
    <t>茶庵镇</t>
  </si>
  <si>
    <t>茶庵镇茶庵敬老院</t>
  </si>
  <si>
    <t>茶庵镇谢埠敬老院</t>
  </si>
  <si>
    <t>大顺镇</t>
  </si>
  <si>
    <t>大顺镇新集敬老院</t>
  </si>
  <si>
    <t>大顺镇仇集敬老院</t>
  </si>
  <si>
    <t>大顺镇袁湖敬老院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</si>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</sst>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2"/>
      <color rgb="FF92D05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/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Fill="1" applyAlignment="1">
      <alignment horizontal="center" vertical="center" wrapText="1"/>
    </xf>
    <xf numFmtId="0" fontId="0" fillId="0" borderId="1" xfId="49" applyFont="1" applyFill="1" applyBorder="1" applyAlignment="1">
      <alignment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2" xfId="49" applyFont="1" applyFill="1" applyBorder="1" applyAlignment="1">
      <alignment horizontal="center" vertical="center" wrapText="1"/>
    </xf>
    <xf numFmtId="0" fontId="0" fillId="0" borderId="3" xfId="49" applyFont="1" applyFill="1" applyBorder="1" applyAlignment="1">
      <alignment horizontal="center" vertical="center" wrapText="1"/>
    </xf>
    <xf numFmtId="0" fontId="0" fillId="0" borderId="4" xfId="49" applyFont="1" applyFill="1" applyBorder="1" applyAlignment="1">
      <alignment horizontal="center" vertical="center" wrapText="1"/>
    </xf>
    <xf numFmtId="0" fontId="0" fillId="0" borderId="5" xfId="49" applyFont="1" applyFill="1" applyBorder="1" applyAlignment="1">
      <alignment horizontal="center" vertical="center" wrapText="1"/>
    </xf>
    <xf numFmtId="0" fontId="0" fillId="0" borderId="6" xfId="49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2" fillId="0" borderId="3" xfId="50" applyNumberFormat="1" applyFont="1" applyFill="1" applyBorder="1" applyAlignment="1">
      <alignment horizontal="center" vertical="center" wrapText="1"/>
    </xf>
    <xf numFmtId="0" fontId="0" fillId="0" borderId="3" xfId="50" applyNumberFormat="1" applyFont="1" applyFill="1" applyBorder="1" applyAlignment="1">
      <alignment horizontal="center" vertical="center" wrapText="1"/>
    </xf>
    <xf numFmtId="0" fontId="3" fillId="0" borderId="3" xfId="50" applyNumberFormat="1" applyFont="1" applyFill="1" applyBorder="1" applyAlignment="1">
      <alignment horizontal="center" vertical="center" wrapText="1"/>
    </xf>
    <xf numFmtId="0" fontId="4" fillId="0" borderId="3" xfId="50" applyNumberFormat="1" applyFont="1" applyFill="1" applyBorder="1" applyAlignment="1">
      <alignment horizontal="center" vertical="center" wrapText="1"/>
    </xf>
    <xf numFmtId="0" fontId="2" fillId="0" borderId="6" xfId="50" applyNumberFormat="1" applyFont="1" applyFill="1" applyBorder="1" applyAlignment="1">
      <alignment horizontal="center" vertical="center" wrapText="1"/>
    </xf>
    <xf numFmtId="0" fontId="3" fillId="0" borderId="6" xfId="50" applyNumberFormat="1" applyFont="1" applyFill="1" applyBorder="1" applyAlignment="1">
      <alignment horizontal="center" vertical="center" wrapText="1"/>
    </xf>
    <xf numFmtId="0" fontId="4" fillId="0" borderId="6" xfId="5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0" xfId="49" applyFont="1" applyFill="1" applyBorder="1" applyAlignment="1">
      <alignment horizontal="center" vertical="center"/>
    </xf>
    <xf numFmtId="0" fontId="0" fillId="0" borderId="0" xfId="49" applyFont="1" applyFill="1" applyAlignment="1">
      <alignment horizontal="center" vertical="center"/>
    </xf>
    <xf numFmtId="0" fontId="0" fillId="0" borderId="7" xfId="49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5" fillId="0" borderId="3" xfId="50" applyNumberFormat="1" applyFont="1" applyFill="1" applyBorder="1" applyAlignment="1">
      <alignment horizontal="center" vertical="center" wrapText="1"/>
    </xf>
    <xf numFmtId="0" fontId="5" fillId="0" borderId="6" xfId="5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敬老院管理运营经费2016年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6"/>
  <sheetViews>
    <sheetView tabSelected="1" workbookViewId="0">
      <pane ySplit="4" topLeftCell="A5" activePane="bottomLeft" state="frozen"/>
      <selection/>
      <selection pane="bottomLeft" activeCell="K7" sqref="K7:K10"/>
    </sheetView>
  </sheetViews>
  <sheetFormatPr defaultColWidth="9" defaultRowHeight="14.25"/>
  <cols>
    <col min="1" max="1" width="10" style="1" customWidth="1"/>
    <col min="2" max="2" width="18.125" customWidth="1"/>
    <col min="3" max="3" width="5.375" customWidth="1"/>
    <col min="4" max="4" width="6.375" customWidth="1"/>
    <col min="5" max="5" width="7.125" customWidth="1"/>
    <col min="6" max="6" width="7.75" customWidth="1"/>
    <col min="7" max="7" width="7" customWidth="1"/>
    <col min="8" max="8" width="8.25" customWidth="1"/>
    <col min="9" max="9" width="6.875" customWidth="1"/>
    <col min="10" max="10" width="7.5" customWidth="1"/>
    <col min="11" max="11" width="11.625" customWidth="1"/>
  </cols>
  <sheetData>
    <row r="1" ht="4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8" customHeight="1" spans="1:11">
      <c r="A2" s="4" t="s">
        <v>1</v>
      </c>
      <c r="B2" s="5"/>
      <c r="C2" s="5"/>
      <c r="D2" s="5"/>
      <c r="E2" s="5"/>
      <c r="F2" s="5"/>
      <c r="G2" s="5"/>
      <c r="H2" s="5"/>
      <c r="I2" s="20" t="s">
        <v>2</v>
      </c>
      <c r="J2" s="20"/>
      <c r="K2" s="21"/>
    </row>
    <row r="3" ht="18" customHeight="1" spans="1:11">
      <c r="A3" s="6" t="s">
        <v>3</v>
      </c>
      <c r="B3" s="6" t="s">
        <v>4</v>
      </c>
      <c r="C3" s="7" t="s">
        <v>5</v>
      </c>
      <c r="D3" s="7"/>
      <c r="E3" s="8" t="s">
        <v>6</v>
      </c>
      <c r="F3" s="9"/>
      <c r="G3" s="8" t="s">
        <v>7</v>
      </c>
      <c r="H3" s="9"/>
      <c r="I3" s="8" t="s">
        <v>8</v>
      </c>
      <c r="J3" s="22"/>
      <c r="K3" s="7" t="s">
        <v>8</v>
      </c>
    </row>
    <row r="4" ht="18" customHeight="1" spans="1:11">
      <c r="A4" s="10"/>
      <c r="B4" s="10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23" t="s">
        <v>10</v>
      </c>
      <c r="K4" s="7"/>
    </row>
    <row r="5" ht="16" customHeight="1" spans="1:11">
      <c r="A5" s="12" t="s">
        <v>11</v>
      </c>
      <c r="B5" s="12" t="s">
        <v>12</v>
      </c>
      <c r="C5" s="13">
        <v>0</v>
      </c>
      <c r="D5" s="11">
        <f t="shared" ref="D5:D68" si="0">C5*78</f>
        <v>0</v>
      </c>
      <c r="E5" s="11">
        <v>9</v>
      </c>
      <c r="F5" s="11">
        <f t="shared" ref="F5:F68" si="1">E5*579</f>
        <v>5211</v>
      </c>
      <c r="G5" s="11">
        <v>6</v>
      </c>
      <c r="H5" s="11">
        <f t="shared" ref="H5:H68" si="2">G5*965</f>
        <v>5790</v>
      </c>
      <c r="I5" s="11">
        <f t="shared" ref="I5:I68" si="3">C5+E5+G5</f>
        <v>15</v>
      </c>
      <c r="J5" s="11">
        <f t="shared" ref="J5:J68" si="4">D5+F5+H5</f>
        <v>11001</v>
      </c>
      <c r="K5" s="24">
        <f>J5+J6</f>
        <v>44969</v>
      </c>
    </row>
    <row r="6" ht="16" customHeight="1" spans="1:11">
      <c r="A6" s="12" t="s">
        <v>11</v>
      </c>
      <c r="B6" s="12" t="s">
        <v>13</v>
      </c>
      <c r="C6" s="13">
        <v>0</v>
      </c>
      <c r="D6" s="11">
        <f t="shared" si="0"/>
        <v>0</v>
      </c>
      <c r="E6" s="11">
        <v>32</v>
      </c>
      <c r="F6" s="11">
        <f t="shared" si="1"/>
        <v>18528</v>
      </c>
      <c r="G6" s="11">
        <v>16</v>
      </c>
      <c r="H6" s="11">
        <f t="shared" si="2"/>
        <v>15440</v>
      </c>
      <c r="I6" s="11">
        <f t="shared" si="3"/>
        <v>48</v>
      </c>
      <c r="J6" s="11">
        <f t="shared" si="4"/>
        <v>33968</v>
      </c>
      <c r="K6" s="24"/>
    </row>
    <row r="7" ht="16" customHeight="1" spans="1:11">
      <c r="A7" s="12" t="s">
        <v>14</v>
      </c>
      <c r="B7" s="14" t="s">
        <v>15</v>
      </c>
      <c r="C7" s="15">
        <v>0</v>
      </c>
      <c r="D7" s="11">
        <f t="shared" si="0"/>
        <v>0</v>
      </c>
      <c r="E7" s="11">
        <v>0</v>
      </c>
      <c r="F7" s="11">
        <f t="shared" si="1"/>
        <v>0</v>
      </c>
      <c r="G7" s="11">
        <v>0</v>
      </c>
      <c r="H7" s="11">
        <f t="shared" si="2"/>
        <v>0</v>
      </c>
      <c r="I7" s="11">
        <f t="shared" si="3"/>
        <v>0</v>
      </c>
      <c r="J7" s="11">
        <f t="shared" si="4"/>
        <v>0</v>
      </c>
      <c r="K7" s="24">
        <f>J7+J8+J9+J10</f>
        <v>63657</v>
      </c>
    </row>
    <row r="8" ht="16" customHeight="1" spans="1:11">
      <c r="A8" s="12" t="s">
        <v>14</v>
      </c>
      <c r="B8" s="14" t="s">
        <v>16</v>
      </c>
      <c r="C8" s="15">
        <v>0</v>
      </c>
      <c r="D8" s="11">
        <f t="shared" si="0"/>
        <v>0</v>
      </c>
      <c r="E8" s="11">
        <v>0</v>
      </c>
      <c r="F8" s="11">
        <f t="shared" si="1"/>
        <v>0</v>
      </c>
      <c r="G8" s="11">
        <v>0</v>
      </c>
      <c r="H8" s="11">
        <f t="shared" si="2"/>
        <v>0</v>
      </c>
      <c r="I8" s="11">
        <f t="shared" si="3"/>
        <v>0</v>
      </c>
      <c r="J8" s="11">
        <f t="shared" si="4"/>
        <v>0</v>
      </c>
      <c r="K8" s="24"/>
    </row>
    <row r="9" ht="16" customHeight="1" spans="1:11">
      <c r="A9" s="12" t="s">
        <v>14</v>
      </c>
      <c r="B9" s="14" t="s">
        <v>17</v>
      </c>
      <c r="C9" s="15">
        <v>5</v>
      </c>
      <c r="D9" s="11">
        <f t="shared" si="0"/>
        <v>390</v>
      </c>
      <c r="E9" s="11">
        <v>35</v>
      </c>
      <c r="F9" s="11">
        <f t="shared" si="1"/>
        <v>20265</v>
      </c>
      <c r="G9" s="11">
        <v>11</v>
      </c>
      <c r="H9" s="11">
        <f t="shared" si="2"/>
        <v>10615</v>
      </c>
      <c r="I9" s="11">
        <f t="shared" si="3"/>
        <v>51</v>
      </c>
      <c r="J9" s="11">
        <f t="shared" si="4"/>
        <v>31270</v>
      </c>
      <c r="K9" s="24"/>
    </row>
    <row r="10" ht="16" customHeight="1" spans="1:11">
      <c r="A10" s="12" t="s">
        <v>14</v>
      </c>
      <c r="B10" s="14" t="s">
        <v>18</v>
      </c>
      <c r="C10" s="15">
        <v>2</v>
      </c>
      <c r="D10" s="11">
        <f t="shared" si="0"/>
        <v>156</v>
      </c>
      <c r="E10" s="11">
        <v>29</v>
      </c>
      <c r="F10" s="11">
        <f t="shared" si="1"/>
        <v>16791</v>
      </c>
      <c r="G10" s="11">
        <v>16</v>
      </c>
      <c r="H10" s="11">
        <f t="shared" si="2"/>
        <v>15440</v>
      </c>
      <c r="I10" s="11">
        <f t="shared" si="3"/>
        <v>47</v>
      </c>
      <c r="J10" s="11">
        <f t="shared" si="4"/>
        <v>32387</v>
      </c>
      <c r="K10" s="24"/>
    </row>
    <row r="11" ht="16" customHeight="1" spans="1:11">
      <c r="A11" s="12" t="s">
        <v>19</v>
      </c>
      <c r="B11" s="14" t="s">
        <v>20</v>
      </c>
      <c r="C11" s="15">
        <v>13</v>
      </c>
      <c r="D11" s="11">
        <f t="shared" si="0"/>
        <v>1014</v>
      </c>
      <c r="E11" s="11">
        <v>16</v>
      </c>
      <c r="F11" s="11">
        <f t="shared" si="1"/>
        <v>9264</v>
      </c>
      <c r="G11" s="11">
        <v>32</v>
      </c>
      <c r="H11" s="11">
        <f t="shared" si="2"/>
        <v>30880</v>
      </c>
      <c r="I11" s="11">
        <f t="shared" si="3"/>
        <v>61</v>
      </c>
      <c r="J11" s="11">
        <f t="shared" si="4"/>
        <v>41158</v>
      </c>
      <c r="K11" s="24">
        <f>D11+F11+H11</f>
        <v>41158</v>
      </c>
    </row>
    <row r="12" ht="16" customHeight="1" spans="1:11">
      <c r="A12" s="12" t="s">
        <v>21</v>
      </c>
      <c r="B12" s="14" t="s">
        <v>22</v>
      </c>
      <c r="C12" s="15">
        <v>12</v>
      </c>
      <c r="D12" s="11">
        <f t="shared" si="0"/>
        <v>936</v>
      </c>
      <c r="E12" s="11">
        <v>8</v>
      </c>
      <c r="F12" s="11">
        <f t="shared" si="1"/>
        <v>4632</v>
      </c>
      <c r="G12" s="11">
        <v>4</v>
      </c>
      <c r="H12" s="11">
        <f t="shared" si="2"/>
        <v>3860</v>
      </c>
      <c r="I12" s="11">
        <f t="shared" si="3"/>
        <v>24</v>
      </c>
      <c r="J12" s="11">
        <f t="shared" si="4"/>
        <v>9428</v>
      </c>
      <c r="K12" s="24">
        <f>J12+J13</f>
        <v>18655</v>
      </c>
    </row>
    <row r="13" ht="16" customHeight="1" spans="1:11">
      <c r="A13" s="12" t="s">
        <v>21</v>
      </c>
      <c r="B13" s="14" t="s">
        <v>23</v>
      </c>
      <c r="C13" s="15">
        <v>2</v>
      </c>
      <c r="D13" s="11">
        <f t="shared" si="0"/>
        <v>156</v>
      </c>
      <c r="E13" s="11">
        <v>9</v>
      </c>
      <c r="F13" s="11">
        <f t="shared" si="1"/>
        <v>5211</v>
      </c>
      <c r="G13" s="11">
        <v>4</v>
      </c>
      <c r="H13" s="11">
        <f t="shared" si="2"/>
        <v>3860</v>
      </c>
      <c r="I13" s="11">
        <f t="shared" si="3"/>
        <v>15</v>
      </c>
      <c r="J13" s="11">
        <f t="shared" si="4"/>
        <v>9227</v>
      </c>
      <c r="K13" s="24"/>
    </row>
    <row r="14" ht="16" customHeight="1" spans="1:11">
      <c r="A14" s="12" t="s">
        <v>24</v>
      </c>
      <c r="B14" s="14" t="s">
        <v>25</v>
      </c>
      <c r="C14" s="15">
        <v>24</v>
      </c>
      <c r="D14" s="11">
        <f t="shared" si="0"/>
        <v>1872</v>
      </c>
      <c r="E14" s="11">
        <v>7</v>
      </c>
      <c r="F14" s="11">
        <f t="shared" si="1"/>
        <v>4053</v>
      </c>
      <c r="G14" s="11">
        <v>6</v>
      </c>
      <c r="H14" s="11">
        <f t="shared" si="2"/>
        <v>5790</v>
      </c>
      <c r="I14" s="11">
        <f t="shared" si="3"/>
        <v>37</v>
      </c>
      <c r="J14" s="11">
        <f t="shared" si="4"/>
        <v>11715</v>
      </c>
      <c r="K14" s="24">
        <f>J14+J15+J16</f>
        <v>15168</v>
      </c>
    </row>
    <row r="15" ht="16" customHeight="1" spans="1:11">
      <c r="A15" s="12" t="s">
        <v>24</v>
      </c>
      <c r="B15" s="14" t="s">
        <v>26</v>
      </c>
      <c r="C15" s="15">
        <v>9</v>
      </c>
      <c r="D15" s="11">
        <f t="shared" si="0"/>
        <v>702</v>
      </c>
      <c r="E15" s="11">
        <v>0</v>
      </c>
      <c r="F15" s="11">
        <f t="shared" si="1"/>
        <v>0</v>
      </c>
      <c r="G15" s="11">
        <v>0</v>
      </c>
      <c r="H15" s="11">
        <f t="shared" si="2"/>
        <v>0</v>
      </c>
      <c r="I15" s="11">
        <f t="shared" si="3"/>
        <v>9</v>
      </c>
      <c r="J15" s="11">
        <f t="shared" si="4"/>
        <v>702</v>
      </c>
      <c r="K15" s="24"/>
    </row>
    <row r="16" ht="16" customHeight="1" spans="1:11">
      <c r="A16" s="12" t="s">
        <v>24</v>
      </c>
      <c r="B16" s="14" t="s">
        <v>27</v>
      </c>
      <c r="C16" s="15">
        <v>13</v>
      </c>
      <c r="D16" s="11">
        <f t="shared" si="0"/>
        <v>1014</v>
      </c>
      <c r="E16" s="11">
        <v>3</v>
      </c>
      <c r="F16" s="11">
        <f t="shared" si="1"/>
        <v>1737</v>
      </c>
      <c r="G16" s="11">
        <v>0</v>
      </c>
      <c r="H16" s="11">
        <f t="shared" si="2"/>
        <v>0</v>
      </c>
      <c r="I16" s="11">
        <f t="shared" si="3"/>
        <v>16</v>
      </c>
      <c r="J16" s="11">
        <f t="shared" si="4"/>
        <v>2751</v>
      </c>
      <c r="K16" s="24"/>
    </row>
    <row r="17" ht="16" customHeight="1" spans="1:11">
      <c r="A17" s="12" t="s">
        <v>28</v>
      </c>
      <c r="B17" s="14" t="s">
        <v>29</v>
      </c>
      <c r="C17" s="15">
        <v>1</v>
      </c>
      <c r="D17" s="11">
        <f t="shared" si="0"/>
        <v>78</v>
      </c>
      <c r="E17" s="11">
        <v>20</v>
      </c>
      <c r="F17" s="11">
        <f t="shared" si="1"/>
        <v>11580</v>
      </c>
      <c r="G17" s="11">
        <v>6</v>
      </c>
      <c r="H17" s="11">
        <f t="shared" si="2"/>
        <v>5790</v>
      </c>
      <c r="I17" s="11">
        <f t="shared" si="3"/>
        <v>27</v>
      </c>
      <c r="J17" s="11">
        <f t="shared" si="4"/>
        <v>17448</v>
      </c>
      <c r="K17" s="24">
        <f>J17+J18+J19</f>
        <v>58524</v>
      </c>
    </row>
    <row r="18" ht="16" customHeight="1" spans="1:11">
      <c r="A18" s="12" t="s">
        <v>28</v>
      </c>
      <c r="B18" s="14" t="s">
        <v>30</v>
      </c>
      <c r="C18" s="15">
        <v>6</v>
      </c>
      <c r="D18" s="11">
        <f t="shared" si="0"/>
        <v>468</v>
      </c>
      <c r="E18" s="11">
        <v>26</v>
      </c>
      <c r="F18" s="11">
        <f t="shared" si="1"/>
        <v>15054</v>
      </c>
      <c r="G18" s="11">
        <v>9</v>
      </c>
      <c r="H18" s="11">
        <f t="shared" si="2"/>
        <v>8685</v>
      </c>
      <c r="I18" s="11">
        <f t="shared" si="3"/>
        <v>41</v>
      </c>
      <c r="J18" s="11">
        <f t="shared" si="4"/>
        <v>24207</v>
      </c>
      <c r="K18" s="24"/>
    </row>
    <row r="19" ht="16" customHeight="1" spans="1:11">
      <c r="A19" s="12" t="s">
        <v>28</v>
      </c>
      <c r="B19" s="14" t="s">
        <v>31</v>
      </c>
      <c r="C19" s="15">
        <v>1</v>
      </c>
      <c r="D19" s="11">
        <f t="shared" si="0"/>
        <v>78</v>
      </c>
      <c r="E19" s="11">
        <v>19</v>
      </c>
      <c r="F19" s="11">
        <f t="shared" si="1"/>
        <v>11001</v>
      </c>
      <c r="G19" s="11">
        <v>6</v>
      </c>
      <c r="H19" s="11">
        <f t="shared" si="2"/>
        <v>5790</v>
      </c>
      <c r="I19" s="11">
        <f t="shared" si="3"/>
        <v>26</v>
      </c>
      <c r="J19" s="11">
        <f t="shared" si="4"/>
        <v>16869</v>
      </c>
      <c r="K19" s="24"/>
    </row>
    <row r="20" ht="16" customHeight="1" spans="1:11">
      <c r="A20" s="12" t="s">
        <v>32</v>
      </c>
      <c r="B20" s="12" t="s">
        <v>33</v>
      </c>
      <c r="C20" s="13">
        <v>0</v>
      </c>
      <c r="D20" s="11">
        <f t="shared" si="0"/>
        <v>0</v>
      </c>
      <c r="E20" s="11">
        <v>17</v>
      </c>
      <c r="F20" s="11">
        <f t="shared" si="1"/>
        <v>9843</v>
      </c>
      <c r="G20" s="11">
        <v>18</v>
      </c>
      <c r="H20" s="11">
        <f t="shared" si="2"/>
        <v>17370</v>
      </c>
      <c r="I20" s="11">
        <f t="shared" si="3"/>
        <v>35</v>
      </c>
      <c r="J20" s="11">
        <f t="shared" si="4"/>
        <v>27213</v>
      </c>
      <c r="K20" s="24">
        <f>J20</f>
        <v>27213</v>
      </c>
    </row>
    <row r="21" ht="16" customHeight="1" spans="1:11">
      <c r="A21" s="12" t="s">
        <v>34</v>
      </c>
      <c r="B21" s="14" t="s">
        <v>35</v>
      </c>
      <c r="C21" s="15">
        <v>7</v>
      </c>
      <c r="D21" s="11">
        <f t="shared" si="0"/>
        <v>546</v>
      </c>
      <c r="E21" s="11">
        <v>7</v>
      </c>
      <c r="F21" s="11">
        <f t="shared" si="1"/>
        <v>4053</v>
      </c>
      <c r="G21" s="11">
        <v>6</v>
      </c>
      <c r="H21" s="11">
        <f t="shared" si="2"/>
        <v>5790</v>
      </c>
      <c r="I21" s="11">
        <f t="shared" si="3"/>
        <v>20</v>
      </c>
      <c r="J21" s="11">
        <f t="shared" si="4"/>
        <v>10389</v>
      </c>
      <c r="K21" s="24">
        <f>J21+J22+J23+J24</f>
        <v>37638</v>
      </c>
    </row>
    <row r="22" ht="16" customHeight="1" spans="1:11">
      <c r="A22" s="12" t="s">
        <v>34</v>
      </c>
      <c r="B22" s="14" t="s">
        <v>36</v>
      </c>
      <c r="C22" s="15">
        <v>16</v>
      </c>
      <c r="D22" s="11">
        <f t="shared" si="0"/>
        <v>1248</v>
      </c>
      <c r="E22" s="11">
        <v>5</v>
      </c>
      <c r="F22" s="11">
        <f t="shared" si="1"/>
        <v>2895</v>
      </c>
      <c r="G22" s="11">
        <v>2</v>
      </c>
      <c r="H22" s="11">
        <f t="shared" si="2"/>
        <v>1930</v>
      </c>
      <c r="I22" s="11">
        <f t="shared" si="3"/>
        <v>23</v>
      </c>
      <c r="J22" s="11">
        <f t="shared" si="4"/>
        <v>6073</v>
      </c>
      <c r="K22" s="24"/>
    </row>
    <row r="23" ht="16" customHeight="1" spans="1:11">
      <c r="A23" s="12" t="s">
        <v>34</v>
      </c>
      <c r="B23" s="14" t="s">
        <v>37</v>
      </c>
      <c r="C23" s="15">
        <v>11</v>
      </c>
      <c r="D23" s="11">
        <f t="shared" si="0"/>
        <v>858</v>
      </c>
      <c r="E23" s="11">
        <v>2</v>
      </c>
      <c r="F23" s="11">
        <f t="shared" si="1"/>
        <v>1158</v>
      </c>
      <c r="G23" s="11">
        <v>3</v>
      </c>
      <c r="H23" s="11">
        <f t="shared" si="2"/>
        <v>2895</v>
      </c>
      <c r="I23" s="11">
        <f t="shared" si="3"/>
        <v>16</v>
      </c>
      <c r="J23" s="11">
        <f t="shared" si="4"/>
        <v>4911</v>
      </c>
      <c r="K23" s="24"/>
    </row>
    <row r="24" ht="16" customHeight="1" spans="1:11">
      <c r="A24" s="12" t="s">
        <v>34</v>
      </c>
      <c r="B24" s="14" t="s">
        <v>38</v>
      </c>
      <c r="C24" s="15">
        <v>18</v>
      </c>
      <c r="D24" s="11">
        <f t="shared" si="0"/>
        <v>1404</v>
      </c>
      <c r="E24" s="11">
        <v>9</v>
      </c>
      <c r="F24" s="11">
        <f t="shared" si="1"/>
        <v>5211</v>
      </c>
      <c r="G24" s="11">
        <v>10</v>
      </c>
      <c r="H24" s="11">
        <f t="shared" si="2"/>
        <v>9650</v>
      </c>
      <c r="I24" s="11">
        <f t="shared" si="3"/>
        <v>37</v>
      </c>
      <c r="J24" s="11">
        <f t="shared" si="4"/>
        <v>16265</v>
      </c>
      <c r="K24" s="24"/>
    </row>
    <row r="25" ht="16" customHeight="1" spans="1:11">
      <c r="A25" s="12" t="s">
        <v>39</v>
      </c>
      <c r="B25" s="14" t="s">
        <v>39</v>
      </c>
      <c r="C25" s="15">
        <v>0</v>
      </c>
      <c r="D25" s="11">
        <f t="shared" si="0"/>
        <v>0</v>
      </c>
      <c r="E25" s="11">
        <v>20</v>
      </c>
      <c r="F25" s="11">
        <f t="shared" si="1"/>
        <v>11580</v>
      </c>
      <c r="G25" s="11">
        <v>0</v>
      </c>
      <c r="H25" s="11">
        <f t="shared" si="2"/>
        <v>0</v>
      </c>
      <c r="I25" s="11">
        <f t="shared" si="3"/>
        <v>20</v>
      </c>
      <c r="J25" s="11">
        <f t="shared" si="4"/>
        <v>11580</v>
      </c>
      <c r="K25" s="24">
        <f>J25</f>
        <v>11580</v>
      </c>
    </row>
    <row r="26" ht="16" customHeight="1" spans="1:11">
      <c r="A26" s="16" t="s">
        <v>40</v>
      </c>
      <c r="B26" s="17" t="s">
        <v>41</v>
      </c>
      <c r="C26" s="18">
        <v>0</v>
      </c>
      <c r="D26" s="19">
        <f t="shared" si="0"/>
        <v>0</v>
      </c>
      <c r="E26" s="19">
        <v>0</v>
      </c>
      <c r="F26" s="19">
        <f t="shared" si="1"/>
        <v>0</v>
      </c>
      <c r="G26" s="19">
        <v>9</v>
      </c>
      <c r="H26" s="19">
        <f t="shared" si="2"/>
        <v>8685</v>
      </c>
      <c r="I26" s="19">
        <f t="shared" si="3"/>
        <v>9</v>
      </c>
      <c r="J26" s="19">
        <f t="shared" si="4"/>
        <v>8685</v>
      </c>
      <c r="K26" s="25">
        <f>J26</f>
        <v>8685</v>
      </c>
    </row>
    <row r="27" ht="16" customHeight="1" spans="1:11">
      <c r="A27" s="12" t="s">
        <v>42</v>
      </c>
      <c r="B27" s="14" t="s">
        <v>43</v>
      </c>
      <c r="C27" s="11">
        <v>2</v>
      </c>
      <c r="D27" s="11">
        <f t="shared" si="0"/>
        <v>156</v>
      </c>
      <c r="E27" s="11">
        <v>12</v>
      </c>
      <c r="F27" s="11">
        <f t="shared" si="1"/>
        <v>6948</v>
      </c>
      <c r="G27" s="11">
        <v>13</v>
      </c>
      <c r="H27" s="11">
        <f t="shared" si="2"/>
        <v>12545</v>
      </c>
      <c r="I27" s="11">
        <f t="shared" si="3"/>
        <v>27</v>
      </c>
      <c r="J27" s="11">
        <f t="shared" si="4"/>
        <v>19649</v>
      </c>
      <c r="K27" s="24">
        <f>J27+J28</f>
        <v>35438</v>
      </c>
    </row>
    <row r="28" ht="16" customHeight="1" spans="1:11">
      <c r="A28" s="12" t="s">
        <v>42</v>
      </c>
      <c r="B28" s="14" t="s">
        <v>44</v>
      </c>
      <c r="C28" s="11">
        <v>2</v>
      </c>
      <c r="D28" s="11">
        <f t="shared" si="0"/>
        <v>156</v>
      </c>
      <c r="E28" s="11">
        <v>17</v>
      </c>
      <c r="F28" s="11">
        <f t="shared" si="1"/>
        <v>9843</v>
      </c>
      <c r="G28" s="11">
        <v>6</v>
      </c>
      <c r="H28" s="11">
        <f t="shared" si="2"/>
        <v>5790</v>
      </c>
      <c r="I28" s="11">
        <f t="shared" si="3"/>
        <v>25</v>
      </c>
      <c r="J28" s="11">
        <f t="shared" si="4"/>
        <v>15789</v>
      </c>
      <c r="K28" s="24"/>
    </row>
    <row r="29" ht="16" customHeight="1" spans="1:11">
      <c r="A29" s="12" t="s">
        <v>45</v>
      </c>
      <c r="B29" s="14" t="s">
        <v>46</v>
      </c>
      <c r="C29" s="15">
        <v>7</v>
      </c>
      <c r="D29" s="11">
        <f t="shared" si="0"/>
        <v>546</v>
      </c>
      <c r="E29" s="11">
        <v>23</v>
      </c>
      <c r="F29" s="11">
        <f t="shared" si="1"/>
        <v>13317</v>
      </c>
      <c r="G29" s="11">
        <v>14</v>
      </c>
      <c r="H29" s="11">
        <f t="shared" si="2"/>
        <v>13510</v>
      </c>
      <c r="I29" s="11">
        <f t="shared" si="3"/>
        <v>44</v>
      </c>
      <c r="J29" s="11">
        <f t="shared" si="4"/>
        <v>27373</v>
      </c>
      <c r="K29" s="24">
        <f>J29+J30</f>
        <v>49223</v>
      </c>
    </row>
    <row r="30" ht="16" customHeight="1" spans="1:11">
      <c r="A30" s="12" t="s">
        <v>45</v>
      </c>
      <c r="B30" s="14" t="s">
        <v>47</v>
      </c>
      <c r="C30" s="15">
        <v>3</v>
      </c>
      <c r="D30" s="11">
        <f t="shared" si="0"/>
        <v>234</v>
      </c>
      <c r="E30" s="11">
        <v>9</v>
      </c>
      <c r="F30" s="11">
        <f t="shared" si="1"/>
        <v>5211</v>
      </c>
      <c r="G30" s="11">
        <v>17</v>
      </c>
      <c r="H30" s="11">
        <f t="shared" si="2"/>
        <v>16405</v>
      </c>
      <c r="I30" s="11">
        <f t="shared" si="3"/>
        <v>29</v>
      </c>
      <c r="J30" s="11">
        <f t="shared" si="4"/>
        <v>21850</v>
      </c>
      <c r="K30" s="24"/>
    </row>
    <row r="31" ht="16" customHeight="1" spans="1:11">
      <c r="A31" s="12" t="s">
        <v>40</v>
      </c>
      <c r="B31" s="12" t="s">
        <v>48</v>
      </c>
      <c r="C31" s="13">
        <v>5</v>
      </c>
      <c r="D31" s="11">
        <f t="shared" si="0"/>
        <v>390</v>
      </c>
      <c r="E31" s="11">
        <v>23</v>
      </c>
      <c r="F31" s="11">
        <f t="shared" si="1"/>
        <v>13317</v>
      </c>
      <c r="G31" s="11">
        <v>24</v>
      </c>
      <c r="H31" s="11">
        <f t="shared" si="2"/>
        <v>23160</v>
      </c>
      <c r="I31" s="11">
        <f t="shared" si="3"/>
        <v>52</v>
      </c>
      <c r="J31" s="11">
        <f t="shared" si="4"/>
        <v>36867</v>
      </c>
      <c r="K31" s="24">
        <f>J31</f>
        <v>36867</v>
      </c>
    </row>
    <row r="32" ht="16" customHeight="1" spans="1:11">
      <c r="A32" s="12" t="s">
        <v>49</v>
      </c>
      <c r="B32" s="14" t="s">
        <v>50</v>
      </c>
      <c r="C32" s="15">
        <v>5</v>
      </c>
      <c r="D32" s="11">
        <f t="shared" si="0"/>
        <v>390</v>
      </c>
      <c r="E32" s="11">
        <v>12</v>
      </c>
      <c r="F32" s="11">
        <f t="shared" si="1"/>
        <v>6948</v>
      </c>
      <c r="G32" s="11">
        <v>16</v>
      </c>
      <c r="H32" s="11">
        <f t="shared" si="2"/>
        <v>15440</v>
      </c>
      <c r="I32" s="11">
        <f t="shared" si="3"/>
        <v>33</v>
      </c>
      <c r="J32" s="11">
        <f t="shared" si="4"/>
        <v>22778</v>
      </c>
      <c r="K32" s="24">
        <f>J32+J33+J34</f>
        <v>65940</v>
      </c>
    </row>
    <row r="33" ht="16" customHeight="1" spans="1:11">
      <c r="A33" s="12" t="s">
        <v>49</v>
      </c>
      <c r="B33" s="14" t="s">
        <v>51</v>
      </c>
      <c r="C33" s="15">
        <v>5</v>
      </c>
      <c r="D33" s="11">
        <f t="shared" si="0"/>
        <v>390</v>
      </c>
      <c r="E33" s="11">
        <v>16</v>
      </c>
      <c r="F33" s="11">
        <f t="shared" si="1"/>
        <v>9264</v>
      </c>
      <c r="G33" s="11">
        <v>14</v>
      </c>
      <c r="H33" s="11">
        <f t="shared" si="2"/>
        <v>13510</v>
      </c>
      <c r="I33" s="11">
        <f t="shared" si="3"/>
        <v>35</v>
      </c>
      <c r="J33" s="11">
        <f t="shared" si="4"/>
        <v>23164</v>
      </c>
      <c r="K33" s="24"/>
    </row>
    <row r="34" ht="16" customHeight="1" spans="1:11">
      <c r="A34" s="12" t="s">
        <v>49</v>
      </c>
      <c r="B34" s="14" t="s">
        <v>52</v>
      </c>
      <c r="C34" s="15">
        <v>4</v>
      </c>
      <c r="D34" s="11">
        <f t="shared" si="0"/>
        <v>312</v>
      </c>
      <c r="E34" s="11">
        <v>14</v>
      </c>
      <c r="F34" s="11">
        <f t="shared" si="1"/>
        <v>8106</v>
      </c>
      <c r="G34" s="11">
        <v>12</v>
      </c>
      <c r="H34" s="11">
        <f t="shared" si="2"/>
        <v>11580</v>
      </c>
      <c r="I34" s="11">
        <f t="shared" si="3"/>
        <v>30</v>
      </c>
      <c r="J34" s="11">
        <f t="shared" si="4"/>
        <v>19998</v>
      </c>
      <c r="K34" s="24"/>
    </row>
    <row r="35" ht="16" customHeight="1" spans="1:11">
      <c r="A35" s="12" t="s">
        <v>53</v>
      </c>
      <c r="B35" s="14" t="s">
        <v>54</v>
      </c>
      <c r="C35" s="15">
        <v>8</v>
      </c>
      <c r="D35" s="11">
        <f t="shared" si="0"/>
        <v>624</v>
      </c>
      <c r="E35" s="11">
        <v>28</v>
      </c>
      <c r="F35" s="11">
        <f t="shared" si="1"/>
        <v>16212</v>
      </c>
      <c r="G35" s="11">
        <v>16</v>
      </c>
      <c r="H35" s="11">
        <f t="shared" si="2"/>
        <v>15440</v>
      </c>
      <c r="I35" s="11">
        <f t="shared" si="3"/>
        <v>52</v>
      </c>
      <c r="J35" s="11">
        <f t="shared" si="4"/>
        <v>32276</v>
      </c>
      <c r="K35" s="24">
        <f>J35+J36</f>
        <v>72773</v>
      </c>
    </row>
    <row r="36" ht="16" customHeight="1" spans="1:11">
      <c r="A36" s="12" t="s">
        <v>53</v>
      </c>
      <c r="B36" s="14" t="s">
        <v>55</v>
      </c>
      <c r="C36" s="15">
        <v>7</v>
      </c>
      <c r="D36" s="11">
        <f t="shared" si="0"/>
        <v>546</v>
      </c>
      <c r="E36" s="11">
        <v>24</v>
      </c>
      <c r="F36" s="11">
        <f t="shared" si="1"/>
        <v>13896</v>
      </c>
      <c r="G36" s="11">
        <v>27</v>
      </c>
      <c r="H36" s="11">
        <f t="shared" si="2"/>
        <v>26055</v>
      </c>
      <c r="I36" s="11">
        <f t="shared" si="3"/>
        <v>58</v>
      </c>
      <c r="J36" s="11">
        <f t="shared" si="4"/>
        <v>40497</v>
      </c>
      <c r="K36" s="24"/>
    </row>
    <row r="37" ht="16" customHeight="1" spans="1:11">
      <c r="A37" s="12" t="s">
        <v>56</v>
      </c>
      <c r="B37" s="14" t="s">
        <v>57</v>
      </c>
      <c r="C37" s="15">
        <v>7</v>
      </c>
      <c r="D37" s="11">
        <f t="shared" si="0"/>
        <v>546</v>
      </c>
      <c r="E37" s="11">
        <v>20</v>
      </c>
      <c r="F37" s="11">
        <f t="shared" si="1"/>
        <v>11580</v>
      </c>
      <c r="G37" s="11">
        <v>17</v>
      </c>
      <c r="H37" s="11">
        <f t="shared" si="2"/>
        <v>16405</v>
      </c>
      <c r="I37" s="11">
        <f t="shared" si="3"/>
        <v>44</v>
      </c>
      <c r="J37" s="11">
        <f t="shared" si="4"/>
        <v>28531</v>
      </c>
      <c r="K37" s="24">
        <f>J37+J38+J39</f>
        <v>86402</v>
      </c>
    </row>
    <row r="38" ht="16" customHeight="1" spans="1:11">
      <c r="A38" s="12" t="s">
        <v>56</v>
      </c>
      <c r="B38" s="14" t="s">
        <v>58</v>
      </c>
      <c r="C38" s="15">
        <v>9</v>
      </c>
      <c r="D38" s="11">
        <f t="shared" si="0"/>
        <v>702</v>
      </c>
      <c r="E38" s="11">
        <v>35</v>
      </c>
      <c r="F38" s="11">
        <f t="shared" si="1"/>
        <v>20265</v>
      </c>
      <c r="G38" s="11">
        <v>25</v>
      </c>
      <c r="H38" s="11">
        <f t="shared" si="2"/>
        <v>24125</v>
      </c>
      <c r="I38" s="11">
        <f t="shared" si="3"/>
        <v>69</v>
      </c>
      <c r="J38" s="11">
        <f t="shared" si="4"/>
        <v>45092</v>
      </c>
      <c r="K38" s="24"/>
    </row>
    <row r="39" ht="16" customHeight="1" spans="1:11">
      <c r="A39" s="12" t="s">
        <v>56</v>
      </c>
      <c r="B39" s="14" t="s">
        <v>59</v>
      </c>
      <c r="C39" s="15">
        <v>3</v>
      </c>
      <c r="D39" s="11">
        <f t="shared" si="0"/>
        <v>234</v>
      </c>
      <c r="E39" s="11">
        <v>15</v>
      </c>
      <c r="F39" s="11">
        <f t="shared" si="1"/>
        <v>8685</v>
      </c>
      <c r="G39" s="11">
        <v>4</v>
      </c>
      <c r="H39" s="11">
        <f t="shared" si="2"/>
        <v>3860</v>
      </c>
      <c r="I39" s="11">
        <f t="shared" si="3"/>
        <v>22</v>
      </c>
      <c r="J39" s="11">
        <f t="shared" si="4"/>
        <v>12779</v>
      </c>
      <c r="K39" s="24"/>
    </row>
    <row r="40" ht="16" customHeight="1" spans="1:11">
      <c r="A40" s="12" t="s">
        <v>60</v>
      </c>
      <c r="B40" s="14" t="s">
        <v>61</v>
      </c>
      <c r="C40" s="15">
        <v>9</v>
      </c>
      <c r="D40" s="11">
        <f t="shared" si="0"/>
        <v>702</v>
      </c>
      <c r="E40" s="11">
        <v>28</v>
      </c>
      <c r="F40" s="11">
        <f t="shared" si="1"/>
        <v>16212</v>
      </c>
      <c r="G40" s="11">
        <v>23</v>
      </c>
      <c r="H40" s="11">
        <f t="shared" si="2"/>
        <v>22195</v>
      </c>
      <c r="I40" s="11">
        <f t="shared" si="3"/>
        <v>60</v>
      </c>
      <c r="J40" s="11">
        <f t="shared" si="4"/>
        <v>39109</v>
      </c>
      <c r="K40" s="24">
        <f>J40+J41+J42+J43</f>
        <v>114896</v>
      </c>
    </row>
    <row r="41" ht="16" customHeight="1" spans="1:11">
      <c r="A41" s="12" t="s">
        <v>60</v>
      </c>
      <c r="B41" s="14" t="s">
        <v>62</v>
      </c>
      <c r="C41" s="15">
        <v>6</v>
      </c>
      <c r="D41" s="11">
        <f t="shared" si="0"/>
        <v>468</v>
      </c>
      <c r="E41" s="11">
        <v>17</v>
      </c>
      <c r="F41" s="11">
        <f t="shared" si="1"/>
        <v>9843</v>
      </c>
      <c r="G41" s="11">
        <v>13</v>
      </c>
      <c r="H41" s="11">
        <f t="shared" si="2"/>
        <v>12545</v>
      </c>
      <c r="I41" s="11">
        <f t="shared" si="3"/>
        <v>36</v>
      </c>
      <c r="J41" s="11">
        <f t="shared" si="4"/>
        <v>22856</v>
      </c>
      <c r="K41" s="24"/>
    </row>
    <row r="42" ht="16" customHeight="1" spans="1:11">
      <c r="A42" s="12" t="s">
        <v>60</v>
      </c>
      <c r="B42" s="14" t="s">
        <v>63</v>
      </c>
      <c r="C42" s="15">
        <v>5</v>
      </c>
      <c r="D42" s="11">
        <f t="shared" si="0"/>
        <v>390</v>
      </c>
      <c r="E42" s="11">
        <v>6</v>
      </c>
      <c r="F42" s="11">
        <f t="shared" si="1"/>
        <v>3474</v>
      </c>
      <c r="G42" s="11">
        <v>3</v>
      </c>
      <c r="H42" s="11">
        <f t="shared" si="2"/>
        <v>2895</v>
      </c>
      <c r="I42" s="11">
        <f t="shared" si="3"/>
        <v>14</v>
      </c>
      <c r="J42" s="11">
        <f t="shared" si="4"/>
        <v>6759</v>
      </c>
      <c r="K42" s="24"/>
    </row>
    <row r="43" ht="16" customHeight="1" spans="1:11">
      <c r="A43" s="12" t="s">
        <v>60</v>
      </c>
      <c r="B43" s="14" t="s">
        <v>64</v>
      </c>
      <c r="C43" s="15">
        <v>8</v>
      </c>
      <c r="D43" s="11">
        <f t="shared" si="0"/>
        <v>624</v>
      </c>
      <c r="E43" s="11">
        <v>32</v>
      </c>
      <c r="F43" s="11">
        <f t="shared" si="1"/>
        <v>18528</v>
      </c>
      <c r="G43" s="11">
        <v>28</v>
      </c>
      <c r="H43" s="11">
        <f t="shared" si="2"/>
        <v>27020</v>
      </c>
      <c r="I43" s="11">
        <f t="shared" si="3"/>
        <v>68</v>
      </c>
      <c r="J43" s="11">
        <f t="shared" si="4"/>
        <v>46172</v>
      </c>
      <c r="K43" s="24"/>
    </row>
    <row r="44" ht="16" customHeight="1" spans="1:11">
      <c r="A44" s="12" t="s">
        <v>65</v>
      </c>
      <c r="B44" s="14" t="s">
        <v>66</v>
      </c>
      <c r="C44" s="15">
        <v>2</v>
      </c>
      <c r="D44" s="11">
        <f t="shared" si="0"/>
        <v>156</v>
      </c>
      <c r="E44" s="11">
        <v>15</v>
      </c>
      <c r="F44" s="11">
        <f t="shared" si="1"/>
        <v>8685</v>
      </c>
      <c r="G44" s="11">
        <v>5</v>
      </c>
      <c r="H44" s="11">
        <f t="shared" si="2"/>
        <v>4825</v>
      </c>
      <c r="I44" s="11">
        <f t="shared" si="3"/>
        <v>22</v>
      </c>
      <c r="J44" s="11">
        <f t="shared" si="4"/>
        <v>13666</v>
      </c>
      <c r="K44" s="24">
        <f>J44+J45</f>
        <v>30847</v>
      </c>
    </row>
    <row r="45" ht="16" customHeight="1" spans="1:11">
      <c r="A45" s="12" t="s">
        <v>65</v>
      </c>
      <c r="B45" s="14" t="s">
        <v>67</v>
      </c>
      <c r="C45" s="15">
        <v>5</v>
      </c>
      <c r="D45" s="11">
        <f t="shared" si="0"/>
        <v>390</v>
      </c>
      <c r="E45" s="11">
        <v>9</v>
      </c>
      <c r="F45" s="11">
        <f t="shared" si="1"/>
        <v>5211</v>
      </c>
      <c r="G45" s="11">
        <v>12</v>
      </c>
      <c r="H45" s="11">
        <f t="shared" si="2"/>
        <v>11580</v>
      </c>
      <c r="I45" s="11">
        <f t="shared" si="3"/>
        <v>26</v>
      </c>
      <c r="J45" s="11">
        <f t="shared" si="4"/>
        <v>17181</v>
      </c>
      <c r="K45" s="24"/>
    </row>
    <row r="46" ht="16" customHeight="1" spans="1:11">
      <c r="A46" s="12" t="s">
        <v>68</v>
      </c>
      <c r="B46" s="14" t="s">
        <v>69</v>
      </c>
      <c r="C46" s="15">
        <v>4</v>
      </c>
      <c r="D46" s="11">
        <f t="shared" si="0"/>
        <v>312</v>
      </c>
      <c r="E46" s="11">
        <v>3</v>
      </c>
      <c r="F46" s="11">
        <f t="shared" si="1"/>
        <v>1737</v>
      </c>
      <c r="G46" s="11">
        <v>16</v>
      </c>
      <c r="H46" s="11">
        <f t="shared" si="2"/>
        <v>15440</v>
      </c>
      <c r="I46" s="11">
        <f t="shared" si="3"/>
        <v>23</v>
      </c>
      <c r="J46" s="11">
        <f t="shared" si="4"/>
        <v>17489</v>
      </c>
      <c r="K46" s="24">
        <f>J46+J47</f>
        <v>32313</v>
      </c>
    </row>
    <row r="47" ht="16" customHeight="1" spans="1:11">
      <c r="A47" s="12" t="s">
        <v>68</v>
      </c>
      <c r="B47" s="14" t="s">
        <v>70</v>
      </c>
      <c r="C47" s="15">
        <v>2</v>
      </c>
      <c r="D47" s="11">
        <f t="shared" si="0"/>
        <v>156</v>
      </c>
      <c r="E47" s="11">
        <v>7</v>
      </c>
      <c r="F47" s="11">
        <f t="shared" si="1"/>
        <v>4053</v>
      </c>
      <c r="G47" s="11">
        <v>11</v>
      </c>
      <c r="H47" s="11">
        <f t="shared" si="2"/>
        <v>10615</v>
      </c>
      <c r="I47" s="11">
        <f t="shared" si="3"/>
        <v>20</v>
      </c>
      <c r="J47" s="11">
        <f t="shared" si="4"/>
        <v>14824</v>
      </c>
      <c r="K47" s="24"/>
    </row>
    <row r="48" ht="16" customHeight="1" spans="1:11">
      <c r="A48" s="12" t="s">
        <v>71</v>
      </c>
      <c r="B48" s="14" t="s">
        <v>72</v>
      </c>
      <c r="C48" s="15">
        <v>1</v>
      </c>
      <c r="D48" s="11">
        <f t="shared" si="0"/>
        <v>78</v>
      </c>
      <c r="E48" s="11">
        <v>4</v>
      </c>
      <c r="F48" s="11">
        <f t="shared" si="1"/>
        <v>2316</v>
      </c>
      <c r="G48" s="11">
        <v>18</v>
      </c>
      <c r="H48" s="11">
        <f t="shared" si="2"/>
        <v>17370</v>
      </c>
      <c r="I48" s="11">
        <f t="shared" si="3"/>
        <v>23</v>
      </c>
      <c r="J48" s="11">
        <f t="shared" si="4"/>
        <v>19764</v>
      </c>
      <c r="K48" s="24">
        <f>J48+J49+J50</f>
        <v>60257</v>
      </c>
    </row>
    <row r="49" ht="16" customHeight="1" spans="1:11">
      <c r="A49" s="12" t="s">
        <v>71</v>
      </c>
      <c r="B49" s="14" t="s">
        <v>73</v>
      </c>
      <c r="C49" s="15">
        <v>2</v>
      </c>
      <c r="D49" s="11">
        <f t="shared" si="0"/>
        <v>156</v>
      </c>
      <c r="E49" s="11">
        <v>9</v>
      </c>
      <c r="F49" s="11">
        <f t="shared" si="1"/>
        <v>5211</v>
      </c>
      <c r="G49" s="11">
        <v>12</v>
      </c>
      <c r="H49" s="11">
        <f t="shared" si="2"/>
        <v>11580</v>
      </c>
      <c r="I49" s="11">
        <f t="shared" si="3"/>
        <v>23</v>
      </c>
      <c r="J49" s="11">
        <f t="shared" si="4"/>
        <v>16947</v>
      </c>
      <c r="K49" s="24"/>
    </row>
    <row r="50" ht="16" customHeight="1" spans="1:11">
      <c r="A50" s="12" t="s">
        <v>71</v>
      </c>
      <c r="B50" s="14" t="s">
        <v>74</v>
      </c>
      <c r="C50" s="15">
        <v>0</v>
      </c>
      <c r="D50" s="11">
        <f t="shared" si="0"/>
        <v>0</v>
      </c>
      <c r="E50" s="11">
        <v>4</v>
      </c>
      <c r="F50" s="11">
        <f t="shared" si="1"/>
        <v>2316</v>
      </c>
      <c r="G50" s="11">
        <v>22</v>
      </c>
      <c r="H50" s="11">
        <f t="shared" si="2"/>
        <v>21230</v>
      </c>
      <c r="I50" s="11">
        <f t="shared" si="3"/>
        <v>26</v>
      </c>
      <c r="J50" s="11">
        <f t="shared" si="4"/>
        <v>23546</v>
      </c>
      <c r="K50" s="24"/>
    </row>
    <row r="51" ht="16" customHeight="1" spans="1:11">
      <c r="A51" s="12" t="s">
        <v>75</v>
      </c>
      <c r="B51" s="14" t="s">
        <v>76</v>
      </c>
      <c r="C51" s="15">
        <v>5</v>
      </c>
      <c r="D51" s="11">
        <f t="shared" si="0"/>
        <v>390</v>
      </c>
      <c r="E51" s="11">
        <v>8</v>
      </c>
      <c r="F51" s="11">
        <f t="shared" si="1"/>
        <v>4632</v>
      </c>
      <c r="G51" s="11">
        <v>15</v>
      </c>
      <c r="H51" s="11">
        <f t="shared" si="2"/>
        <v>14475</v>
      </c>
      <c r="I51" s="11">
        <f t="shared" si="3"/>
        <v>28</v>
      </c>
      <c r="J51" s="11">
        <f t="shared" si="4"/>
        <v>19497</v>
      </c>
      <c r="K51" s="24">
        <f>J51+J52</f>
        <v>37413</v>
      </c>
    </row>
    <row r="52" ht="16" customHeight="1" spans="1:11">
      <c r="A52" s="12" t="s">
        <v>75</v>
      </c>
      <c r="B52" s="14" t="s">
        <v>77</v>
      </c>
      <c r="C52" s="15">
        <v>7</v>
      </c>
      <c r="D52" s="11">
        <f t="shared" si="0"/>
        <v>546</v>
      </c>
      <c r="E52" s="11">
        <v>5</v>
      </c>
      <c r="F52" s="11">
        <f t="shared" si="1"/>
        <v>2895</v>
      </c>
      <c r="G52" s="11">
        <v>15</v>
      </c>
      <c r="H52" s="11">
        <f t="shared" si="2"/>
        <v>14475</v>
      </c>
      <c r="I52" s="11">
        <f t="shared" si="3"/>
        <v>27</v>
      </c>
      <c r="J52" s="11">
        <f t="shared" si="4"/>
        <v>17916</v>
      </c>
      <c r="K52" s="24"/>
    </row>
    <row r="53" s="1" customFormat="1" ht="16" customHeight="1" spans="1:12">
      <c r="A53" s="12" t="s">
        <v>78</v>
      </c>
      <c r="B53" s="14" t="s">
        <v>79</v>
      </c>
      <c r="C53" s="15">
        <v>0</v>
      </c>
      <c r="D53" s="11">
        <f t="shared" si="0"/>
        <v>0</v>
      </c>
      <c r="E53" s="11">
        <v>4</v>
      </c>
      <c r="F53" s="11">
        <f t="shared" si="1"/>
        <v>2316</v>
      </c>
      <c r="G53" s="11">
        <v>22</v>
      </c>
      <c r="H53" s="11">
        <f t="shared" si="2"/>
        <v>21230</v>
      </c>
      <c r="I53" s="11">
        <f t="shared" si="3"/>
        <v>26</v>
      </c>
      <c r="J53" s="11">
        <f t="shared" si="4"/>
        <v>23546</v>
      </c>
      <c r="K53" s="24">
        <f>J53+J54+J55+J56</f>
        <v>80538</v>
      </c>
      <c r="L53"/>
    </row>
    <row r="54" s="1" customFormat="1" ht="16" customHeight="1" spans="1:12">
      <c r="A54" s="12" t="s">
        <v>78</v>
      </c>
      <c r="B54" s="14" t="s">
        <v>80</v>
      </c>
      <c r="C54" s="15">
        <v>11</v>
      </c>
      <c r="D54" s="11">
        <f t="shared" si="0"/>
        <v>858</v>
      </c>
      <c r="E54" s="11">
        <v>6</v>
      </c>
      <c r="F54" s="11">
        <f t="shared" si="1"/>
        <v>3474</v>
      </c>
      <c r="G54" s="11">
        <v>20</v>
      </c>
      <c r="H54" s="11">
        <f t="shared" si="2"/>
        <v>19300</v>
      </c>
      <c r="I54" s="11">
        <f t="shared" si="3"/>
        <v>37</v>
      </c>
      <c r="J54" s="11">
        <f t="shared" si="4"/>
        <v>23632</v>
      </c>
      <c r="K54" s="24"/>
      <c r="L54"/>
    </row>
    <row r="55" s="1" customFormat="1" ht="16" customHeight="1" spans="1:12">
      <c r="A55" s="12" t="s">
        <v>78</v>
      </c>
      <c r="B55" s="14" t="s">
        <v>81</v>
      </c>
      <c r="C55" s="15">
        <v>9</v>
      </c>
      <c r="D55" s="11">
        <f t="shared" si="0"/>
        <v>702</v>
      </c>
      <c r="E55" s="11">
        <v>4</v>
      </c>
      <c r="F55" s="11">
        <f t="shared" si="1"/>
        <v>2316</v>
      </c>
      <c r="G55" s="11">
        <v>15</v>
      </c>
      <c r="H55" s="11">
        <f t="shared" si="2"/>
        <v>14475</v>
      </c>
      <c r="I55" s="11">
        <f t="shared" si="3"/>
        <v>28</v>
      </c>
      <c r="J55" s="11">
        <f t="shared" si="4"/>
        <v>17493</v>
      </c>
      <c r="K55" s="24"/>
      <c r="L55"/>
    </row>
    <row r="56" s="1" customFormat="1" ht="16" customHeight="1" spans="1:12">
      <c r="A56" s="12" t="s">
        <v>78</v>
      </c>
      <c r="B56" s="14" t="s">
        <v>82</v>
      </c>
      <c r="C56" s="15">
        <v>3</v>
      </c>
      <c r="D56" s="11">
        <f t="shared" si="0"/>
        <v>234</v>
      </c>
      <c r="E56" s="11">
        <v>7</v>
      </c>
      <c r="F56" s="11">
        <f t="shared" si="1"/>
        <v>4053</v>
      </c>
      <c r="G56" s="11">
        <v>12</v>
      </c>
      <c r="H56" s="11">
        <f t="shared" si="2"/>
        <v>11580</v>
      </c>
      <c r="I56" s="11">
        <f t="shared" si="3"/>
        <v>22</v>
      </c>
      <c r="J56" s="11">
        <f t="shared" si="4"/>
        <v>15867</v>
      </c>
      <c r="K56" s="24"/>
      <c r="L56"/>
    </row>
    <row r="57" ht="16" customHeight="1" spans="1:11">
      <c r="A57" s="12" t="s">
        <v>83</v>
      </c>
      <c r="B57" s="14" t="s">
        <v>84</v>
      </c>
      <c r="C57" s="15">
        <v>6</v>
      </c>
      <c r="D57" s="11">
        <f t="shared" si="0"/>
        <v>468</v>
      </c>
      <c r="E57" s="11">
        <v>19</v>
      </c>
      <c r="F57" s="11">
        <f t="shared" si="1"/>
        <v>11001</v>
      </c>
      <c r="G57" s="11">
        <v>41</v>
      </c>
      <c r="H57" s="11">
        <f t="shared" si="2"/>
        <v>39565</v>
      </c>
      <c r="I57" s="11">
        <f t="shared" si="3"/>
        <v>66</v>
      </c>
      <c r="J57" s="11">
        <f t="shared" si="4"/>
        <v>51034</v>
      </c>
      <c r="K57" s="24">
        <f>J57+J58+J59</f>
        <v>116005</v>
      </c>
    </row>
    <row r="58" ht="16" customHeight="1" spans="1:11">
      <c r="A58" s="12" t="s">
        <v>83</v>
      </c>
      <c r="B58" s="14" t="s">
        <v>85</v>
      </c>
      <c r="C58" s="15">
        <v>6</v>
      </c>
      <c r="D58" s="11">
        <f t="shared" si="0"/>
        <v>468</v>
      </c>
      <c r="E58" s="11">
        <v>15</v>
      </c>
      <c r="F58" s="11">
        <f t="shared" si="1"/>
        <v>8685</v>
      </c>
      <c r="G58" s="11">
        <v>31</v>
      </c>
      <c r="H58" s="11">
        <f t="shared" si="2"/>
        <v>29915</v>
      </c>
      <c r="I58" s="11">
        <f t="shared" si="3"/>
        <v>52</v>
      </c>
      <c r="J58" s="11">
        <f t="shared" si="4"/>
        <v>39068</v>
      </c>
      <c r="K58" s="24"/>
    </row>
    <row r="59" ht="16" customHeight="1" spans="1:11">
      <c r="A59" s="12" t="s">
        <v>83</v>
      </c>
      <c r="B59" s="14" t="s">
        <v>86</v>
      </c>
      <c r="C59" s="15">
        <v>3</v>
      </c>
      <c r="D59" s="11">
        <f t="shared" si="0"/>
        <v>234</v>
      </c>
      <c r="E59" s="11">
        <v>16</v>
      </c>
      <c r="F59" s="11">
        <f t="shared" si="1"/>
        <v>9264</v>
      </c>
      <c r="G59" s="11">
        <v>17</v>
      </c>
      <c r="H59" s="11">
        <f t="shared" si="2"/>
        <v>16405</v>
      </c>
      <c r="I59" s="11">
        <f t="shared" si="3"/>
        <v>36</v>
      </c>
      <c r="J59" s="11">
        <f t="shared" si="4"/>
        <v>25903</v>
      </c>
      <c r="K59" s="24"/>
    </row>
    <row r="60" ht="16" customHeight="1" spans="1:11">
      <c r="A60" s="12" t="s">
        <v>87</v>
      </c>
      <c r="B60" s="14" t="s">
        <v>88</v>
      </c>
      <c r="C60" s="15">
        <v>9</v>
      </c>
      <c r="D60" s="11">
        <f t="shared" si="0"/>
        <v>702</v>
      </c>
      <c r="E60" s="11">
        <v>16</v>
      </c>
      <c r="F60" s="11">
        <f t="shared" si="1"/>
        <v>9264</v>
      </c>
      <c r="G60" s="11">
        <v>14</v>
      </c>
      <c r="H60" s="11">
        <f t="shared" si="2"/>
        <v>13510</v>
      </c>
      <c r="I60" s="11">
        <f t="shared" si="3"/>
        <v>39</v>
      </c>
      <c r="J60" s="11">
        <f t="shared" si="4"/>
        <v>23476</v>
      </c>
      <c r="K60" s="24">
        <f>J60+J61+J62</f>
        <v>61899</v>
      </c>
    </row>
    <row r="61" ht="16" customHeight="1" spans="1:11">
      <c r="A61" s="12" t="s">
        <v>87</v>
      </c>
      <c r="B61" s="14" t="s">
        <v>89</v>
      </c>
      <c r="C61" s="15">
        <v>10</v>
      </c>
      <c r="D61" s="11">
        <f t="shared" si="0"/>
        <v>780</v>
      </c>
      <c r="E61" s="11">
        <v>12</v>
      </c>
      <c r="F61" s="11">
        <f t="shared" si="1"/>
        <v>6948</v>
      </c>
      <c r="G61" s="11">
        <v>14</v>
      </c>
      <c r="H61" s="11">
        <f t="shared" si="2"/>
        <v>13510</v>
      </c>
      <c r="I61" s="11">
        <f t="shared" si="3"/>
        <v>36</v>
      </c>
      <c r="J61" s="11">
        <f t="shared" si="4"/>
        <v>21238</v>
      </c>
      <c r="K61" s="24"/>
    </row>
    <row r="62" ht="16" customHeight="1" spans="1:11">
      <c r="A62" s="12" t="s">
        <v>87</v>
      </c>
      <c r="B62" s="14" t="s">
        <v>90</v>
      </c>
      <c r="C62" s="15">
        <v>10</v>
      </c>
      <c r="D62" s="11">
        <f t="shared" si="0"/>
        <v>780</v>
      </c>
      <c r="E62" s="11">
        <v>10</v>
      </c>
      <c r="F62" s="11">
        <f t="shared" si="1"/>
        <v>5790</v>
      </c>
      <c r="G62" s="11">
        <v>11</v>
      </c>
      <c r="H62" s="11">
        <f t="shared" si="2"/>
        <v>10615</v>
      </c>
      <c r="I62" s="11">
        <f t="shared" si="3"/>
        <v>31</v>
      </c>
      <c r="J62" s="11">
        <f t="shared" si="4"/>
        <v>17185</v>
      </c>
      <c r="K62" s="24"/>
    </row>
    <row r="63" ht="16" customHeight="1" spans="1:11">
      <c r="A63" s="12" t="s">
        <v>91</v>
      </c>
      <c r="B63" s="14" t="s">
        <v>92</v>
      </c>
      <c r="C63" s="15">
        <v>10</v>
      </c>
      <c r="D63" s="11">
        <f t="shared" si="0"/>
        <v>780</v>
      </c>
      <c r="E63" s="11">
        <v>9</v>
      </c>
      <c r="F63" s="11">
        <f t="shared" si="1"/>
        <v>5211</v>
      </c>
      <c r="G63" s="11">
        <v>23</v>
      </c>
      <c r="H63" s="11">
        <f t="shared" si="2"/>
        <v>22195</v>
      </c>
      <c r="I63" s="11">
        <f t="shared" si="3"/>
        <v>42</v>
      </c>
      <c r="J63" s="11">
        <f t="shared" si="4"/>
        <v>28186</v>
      </c>
      <c r="K63" s="24">
        <f>J63+J64</f>
        <v>45597</v>
      </c>
    </row>
    <row r="64" ht="16" customHeight="1" spans="1:11">
      <c r="A64" s="12" t="s">
        <v>91</v>
      </c>
      <c r="B64" s="14" t="s">
        <v>93</v>
      </c>
      <c r="C64" s="15">
        <v>3</v>
      </c>
      <c r="D64" s="11">
        <f t="shared" si="0"/>
        <v>234</v>
      </c>
      <c r="E64" s="11">
        <v>8</v>
      </c>
      <c r="F64" s="11">
        <f t="shared" si="1"/>
        <v>4632</v>
      </c>
      <c r="G64" s="11">
        <v>13</v>
      </c>
      <c r="H64" s="11">
        <f t="shared" si="2"/>
        <v>12545</v>
      </c>
      <c r="I64" s="11">
        <f t="shared" si="3"/>
        <v>24</v>
      </c>
      <c r="J64" s="11">
        <f t="shared" si="4"/>
        <v>17411</v>
      </c>
      <c r="K64" s="24"/>
    </row>
    <row r="65" ht="16" customHeight="1" spans="1:11">
      <c r="A65" s="12" t="s">
        <v>94</v>
      </c>
      <c r="B65" s="14" t="s">
        <v>95</v>
      </c>
      <c r="C65" s="15">
        <v>4</v>
      </c>
      <c r="D65" s="11">
        <f t="shared" si="0"/>
        <v>312</v>
      </c>
      <c r="E65" s="11">
        <v>19</v>
      </c>
      <c r="F65" s="11">
        <f t="shared" si="1"/>
        <v>11001</v>
      </c>
      <c r="G65" s="11">
        <v>34</v>
      </c>
      <c r="H65" s="11">
        <f t="shared" si="2"/>
        <v>32810</v>
      </c>
      <c r="I65" s="11">
        <f t="shared" si="3"/>
        <v>57</v>
      </c>
      <c r="J65" s="11">
        <f t="shared" si="4"/>
        <v>44123</v>
      </c>
      <c r="K65" s="24">
        <f>J65+J66+J67</f>
        <v>75586</v>
      </c>
    </row>
    <row r="66" ht="16" customHeight="1" spans="1:11">
      <c r="A66" s="12" t="s">
        <v>94</v>
      </c>
      <c r="B66" s="14" t="s">
        <v>96</v>
      </c>
      <c r="C66" s="15">
        <v>2</v>
      </c>
      <c r="D66" s="11">
        <f t="shared" si="0"/>
        <v>156</v>
      </c>
      <c r="E66" s="11">
        <v>2</v>
      </c>
      <c r="F66" s="11">
        <f t="shared" si="1"/>
        <v>1158</v>
      </c>
      <c r="G66" s="11">
        <v>14</v>
      </c>
      <c r="H66" s="11">
        <f t="shared" si="2"/>
        <v>13510</v>
      </c>
      <c r="I66" s="11">
        <f t="shared" si="3"/>
        <v>18</v>
      </c>
      <c r="J66" s="11">
        <f t="shared" si="4"/>
        <v>14824</v>
      </c>
      <c r="K66" s="24"/>
    </row>
    <row r="67" ht="16" customHeight="1" spans="1:11">
      <c r="A67" s="12" t="s">
        <v>94</v>
      </c>
      <c r="B67" s="14" t="s">
        <v>97</v>
      </c>
      <c r="C67" s="15">
        <v>3</v>
      </c>
      <c r="D67" s="11">
        <f t="shared" si="0"/>
        <v>234</v>
      </c>
      <c r="E67" s="11">
        <v>5</v>
      </c>
      <c r="F67" s="11">
        <f t="shared" si="1"/>
        <v>2895</v>
      </c>
      <c r="G67" s="11">
        <v>14</v>
      </c>
      <c r="H67" s="11">
        <f t="shared" si="2"/>
        <v>13510</v>
      </c>
      <c r="I67" s="11">
        <f t="shared" si="3"/>
        <v>22</v>
      </c>
      <c r="J67" s="11">
        <f t="shared" si="4"/>
        <v>16639</v>
      </c>
      <c r="K67" s="24"/>
    </row>
    <row r="68" s="2" customFormat="1" ht="26" customHeight="1" spans="1:12">
      <c r="A68" s="23" t="s">
        <v>98</v>
      </c>
      <c r="B68" s="26"/>
      <c r="C68" s="27">
        <f t="shared" ref="C68:G68" si="5">SUM(C5:C67)</f>
        <v>352</v>
      </c>
      <c r="D68" s="11">
        <f t="shared" si="0"/>
        <v>27456</v>
      </c>
      <c r="E68" s="11">
        <f t="shared" si="5"/>
        <v>820</v>
      </c>
      <c r="F68" s="11">
        <f t="shared" si="1"/>
        <v>474780</v>
      </c>
      <c r="G68" s="11">
        <f t="shared" si="5"/>
        <v>857</v>
      </c>
      <c r="H68" s="11">
        <f t="shared" si="2"/>
        <v>827005</v>
      </c>
      <c r="I68" s="11">
        <f t="shared" si="3"/>
        <v>2029</v>
      </c>
      <c r="J68" s="11">
        <f t="shared" si="4"/>
        <v>1329241</v>
      </c>
      <c r="K68" s="28">
        <f>SUM(K5:K67)</f>
        <v>1329241</v>
      </c>
      <c r="L68"/>
    </row>
    <row r="86" spans="11:11">
      <c r="K86" s="29"/>
    </row>
  </sheetData>
  <mergeCells count="51">
    <mergeCell ref="A1:K1"/>
    <mergeCell ref="C3:D3"/>
    <mergeCell ref="E3:F3"/>
    <mergeCell ref="G3:H3"/>
    <mergeCell ref="I3:J3"/>
    <mergeCell ref="A68:B68"/>
    <mergeCell ref="A3:A4"/>
    <mergeCell ref="A5:A6"/>
    <mergeCell ref="A7:A10"/>
    <mergeCell ref="A12:A13"/>
    <mergeCell ref="A14:A16"/>
    <mergeCell ref="A17:A19"/>
    <mergeCell ref="A21:A24"/>
    <mergeCell ref="A27:A28"/>
    <mergeCell ref="A29:A30"/>
    <mergeCell ref="A32:A34"/>
    <mergeCell ref="A35:A36"/>
    <mergeCell ref="A37:A39"/>
    <mergeCell ref="A40:A43"/>
    <mergeCell ref="A44:A45"/>
    <mergeCell ref="A46:A47"/>
    <mergeCell ref="A48:A50"/>
    <mergeCell ref="A51:A52"/>
    <mergeCell ref="A53:A56"/>
    <mergeCell ref="A57:A59"/>
    <mergeCell ref="A60:A62"/>
    <mergeCell ref="A63:A64"/>
    <mergeCell ref="A65:A67"/>
    <mergeCell ref="B3:B4"/>
    <mergeCell ref="K3:K4"/>
    <mergeCell ref="K5:K6"/>
    <mergeCell ref="K7:K10"/>
    <mergeCell ref="K12:K13"/>
    <mergeCell ref="K14:K16"/>
    <mergeCell ref="K17:K19"/>
    <mergeCell ref="K21:K24"/>
    <mergeCell ref="K27:K28"/>
    <mergeCell ref="K29:K30"/>
    <mergeCell ref="K32:K34"/>
    <mergeCell ref="K35:K36"/>
    <mergeCell ref="K37:K39"/>
    <mergeCell ref="K40:K43"/>
    <mergeCell ref="K44:K45"/>
    <mergeCell ref="K46:K47"/>
    <mergeCell ref="K48:K50"/>
    <mergeCell ref="K51:K52"/>
    <mergeCell ref="K53:K56"/>
    <mergeCell ref="K57:K59"/>
    <mergeCell ref="K60:K62"/>
    <mergeCell ref="K63:K64"/>
    <mergeCell ref="K65:K67"/>
  </mergeCells>
  <pageMargins left="0.751388888888889" right="0.751388888888889" top="1" bottom="1" header="0.5" footer="0.5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mzj2023-1</dc:creator>
  <cp:lastModifiedBy>＊＊＊＊＊＊</cp:lastModifiedBy>
  <dcterms:created xsi:type="dcterms:W3CDTF">2025-06-11T02:42:00Z</dcterms:created>
  <dcterms:modified xsi:type="dcterms:W3CDTF">2025-06-24T08:43:06Z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3A8BACEFC09CF6AF879B476833B4A1FE_41</vt:lpwstr>
  </property>
  <property fmtid="{D5CDD505-2E9C-101B-9397-08002B2CF9AE}" pid="3" name="KSOProductBuildVer">
    <vt:lpwstr>2052-12.1.0.21541</vt:lpwstr>
  </property>
</Properties>
</file>