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3" sheetId="1" r:id="rId1"/>
  </sheets>
  <definedNames>
    <definedName name="_xlnm.Print_Titles" localSheetId="0">'3'!$2:$9</definedName>
  </definedNames>
  <calcPr fullCalcOnLoad="1"/>
</workbook>
</file>

<file path=xl/sharedStrings.xml><?xml version="1.0" encoding="utf-8"?>
<sst xmlns="http://schemas.openxmlformats.org/spreadsheetml/2006/main" count="49" uniqueCount="25">
  <si>
    <t>附件2</t>
  </si>
  <si>
    <t>2022年淮南市“三公”经费和会议费支出情况统计表</t>
  </si>
  <si>
    <t>填报单位：寿县</t>
  </si>
  <si>
    <t>填报日期：2022年12月5日</t>
  </si>
  <si>
    <t>单位：万元</t>
  </si>
  <si>
    <t>单位</t>
  </si>
  <si>
    <t>会议费</t>
  </si>
  <si>
    <t>“三公”经费支出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</si>
  <si>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</si>
  <si>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</si>
  <si>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</si>
  <si>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</si>
  <si>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</si>
  <si>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</si>
  <si>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</si>
  <si>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</si>
  <si>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</si>
  <si>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</si>
  <si>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</si>
  <si>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县级</t>
  </si>
  <si>
    <t>其中：   1、党政机关</t>
  </si>
  <si>
    <t>2、参公管理事业单位</t>
  </si>
  <si>
    <t>3、其他单位</t>
  </si>
  <si>
    <t>说明：</t>
  </si>
  <si>
    <t xml:space="preserve">  1、公车改革后我县保留车辆为272辆，其中执法执勤车辆179辆，保留公务用车93辆（实物保障52辆，公车管理服务平台41辆）；2、截止11月底，公车管理服务平台保留车辆支出283.1万元；3、截止11月底我县公务用车购置费发生277.9万元。法院更新公务用车两辆，车型分别为别克及红旗，购置费用44.6万元，支付税款1.9万元，资金来源为政法转移支付资金；公安局更新公务用车两辆，车型为广汽传祺，购置费用35.64万元，支付税款6.14万元，资金来源为政法转移支付资金；城市管理行政执法局更新公务用车两辆，车型为上汽大通，购置费17.9万元；安丰镇更新公务用车一辆，车型为红旗，购置费为18.8万，资金来源为财政拨款；新桥北区更新公务用车一辆，车型为别克，购置费26.1万元;隐贤镇更新公务用车一辆，车型为红旗，购置费为18.8万，资金来源为财政拨款；市场监督管理局更新公务用车四辆，车型为广汽传祺，购置费为50.4万元，资金来源为财政拨款；检察院更新公务用车一辆，车型为红旗，购置费用17.98万元，资金来源为政法转移支付资金；农业综合行政执法大队更新公务用车一辆，车型为广汽传祺M8，购置费为17.98万，购置税1.6万元，资金来源为财政拨款；司法局更新公务用车两辆，车型为长安，购置费用19.3万元，支付税款0.43万元，资金来源为政法转移支付资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</si>
</sst>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/>
      <protection/>
    </xf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11" borderId="0" applyNumberFormat="0" applyBorder="0" applyAlignment="0" applyProtection="0"/>
    <xf numFmtId="0" fontId="20" fillId="0" borderId="5" applyNumberFormat="0" applyFill="0" applyAlignment="0" applyProtection="0"/>
    <xf numFmtId="0" fontId="26" fillId="6" borderId="6" applyNumberFormat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6" borderId="1" applyNumberFormat="0" applyAlignment="0" applyProtection="0"/>
    <xf numFmtId="0" fontId="27" fillId="14" borderId="7" applyNumberFormat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8" applyNumberFormat="0" applyFill="0" applyAlignment="0" applyProtection="0"/>
    <xf numFmtId="0" fontId="28" fillId="17" borderId="0" applyNumberFormat="0" applyBorder="0" applyAlignment="0" applyProtection="0"/>
    <xf numFmtId="0" fontId="12" fillId="2" borderId="0" applyNumberFormat="0" applyBorder="0" applyAlignment="0" applyProtection="0"/>
    <xf numFmtId="0" fontId="16" fillId="18" borderId="0" applyNumberFormat="0" applyBorder="0" applyAlignment="0" applyProtection="0"/>
    <xf numFmtId="0" fontId="30" fillId="0" borderId="9" applyNumberFormat="0" applyFill="0" applyAlignment="0" applyProtection="0"/>
    <xf numFmtId="0" fontId="31" fillId="4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6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28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26" fillId="6" borderId="6" applyNumberFormat="0" applyAlignment="0" applyProtection="0"/>
    <xf numFmtId="0" fontId="12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16" fillId="21" borderId="0" applyNumberFormat="0" applyBorder="0" applyAlignment="0" applyProtection="0"/>
    <xf numFmtId="0" fontId="12" fillId="17" borderId="0" applyNumberFormat="0" applyBorder="0" applyAlignment="0" applyProtection="0"/>
    <xf numFmtId="0" fontId="28" fillId="2" borderId="0" applyNumberFormat="0" applyBorder="0" applyAlignment="0" applyProtection="0"/>
    <xf numFmtId="0" fontId="11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8" fillId="6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0" applyNumberFormat="0" applyBorder="0" applyAlignment="0" applyProtection="0"/>
    <xf numFmtId="0" fontId="16" fillId="24" borderId="0" applyNumberFormat="0" applyBorder="0" applyAlignment="0" applyProtection="0"/>
    <xf numFmtId="0" fontId="28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23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0">
      <alignment/>
      <protection/>
    </xf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28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11" fillId="21" borderId="0" applyNumberFormat="0" applyBorder="0" applyAlignment="0" applyProtection="0"/>
    <xf numFmtId="0" fontId="28" fillId="3" borderId="0" applyNumberFormat="0" applyBorder="0" applyAlignment="0" applyProtection="0"/>
    <xf numFmtId="0" fontId="11" fillId="21" borderId="0" applyNumberFormat="0" applyBorder="0" applyAlignment="0" applyProtection="0"/>
    <xf numFmtId="0" fontId="28" fillId="3" borderId="0" applyNumberFormat="0" applyBorder="0" applyAlignment="0" applyProtection="0"/>
    <xf numFmtId="0" fontId="11" fillId="21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28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" borderId="1" applyNumberForma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0">
      <alignment/>
      <protection/>
    </xf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5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24" fillId="0" borderId="3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5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0" fillId="0" borderId="9" applyNumberFormat="0" applyFill="0" applyAlignment="0" applyProtection="0"/>
    <xf numFmtId="0" fontId="27" fillId="14" borderId="7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8" borderId="2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57" fontId="10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tabSelected="1" zoomScale="80" zoomScaleNormal="80" workbookViewId="0" topLeftCell="A1">
      <selection activeCell="S11" sqref="S11"/>
    </sheetView>
  </sheetViews>
  <sheetFormatPr defaultColWidth="8.75390625" defaultRowHeight="14.25"/>
  <cols>
    <col min="1" max="1" width="8.875" style="0" customWidth="1"/>
    <col min="2" max="2" width="9.375" style="0" customWidth="1"/>
    <col min="3" max="4" width="8.875" style="0" customWidth="1"/>
    <col min="5" max="5" width="8.25390625" style="0" customWidth="1"/>
    <col min="6" max="6" width="8.875" style="0" customWidth="1"/>
    <col min="7" max="7" width="9.375" style="0" customWidth="1"/>
    <col min="8" max="8" width="8.875" style="2" customWidth="1"/>
    <col min="9" max="9" width="8.75390625" style="2" customWidth="1"/>
    <col min="10" max="10" width="5.75390625" style="2" customWidth="1"/>
    <col min="11" max="11" width="6.625" style="0" customWidth="1"/>
    <col min="12" max="12" width="7.25390625" style="2" customWidth="1"/>
    <col min="13" max="13" width="8.00390625" style="2" customWidth="1"/>
    <col min="14" max="14" width="9.125" style="2" customWidth="1"/>
    <col min="16" max="17" width="8.75390625" style="2" customWidth="1"/>
    <col min="18" max="18" width="8.875" style="2" customWidth="1"/>
    <col min="19" max="19" width="9.00390625" style="2" bestFit="1" customWidth="1"/>
    <col min="20" max="20" width="8.875" style="2" customWidth="1"/>
    <col min="21" max="21" width="8.125" style="2" customWidth="1"/>
    <col min="22" max="22" width="9.00390625" style="2" bestFit="1" customWidth="1"/>
    <col min="23" max="23" width="8.75390625" style="0" customWidth="1"/>
    <col min="24" max="24" width="9.00390625" style="2" bestFit="1" customWidth="1"/>
    <col min="25" max="25" width="7.75390625" style="2" customWidth="1"/>
    <col min="26" max="26" width="8.75390625" style="2" customWidth="1"/>
    <col min="28" max="28" width="8.75390625" style="2" customWidth="1"/>
    <col min="29" max="29" width="8.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30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2"/>
    </row>
    <row r="3" spans="1:30" ht="33.75" customHeight="1">
      <c r="A3" s="5" t="s">
        <v>2</v>
      </c>
      <c r="B3" s="5"/>
      <c r="C3" s="5"/>
      <c r="D3" s="5"/>
      <c r="G3" s="4"/>
      <c r="H3" s="4"/>
      <c r="I3" s="37">
        <v>44893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"/>
      <c r="W3" s="4"/>
      <c r="X3" s="4"/>
      <c r="Y3" s="4"/>
      <c r="Z3" s="4"/>
      <c r="AA3" s="4"/>
      <c r="AB3" s="4"/>
      <c r="AC3" s="4"/>
      <c r="AD3" s="52"/>
    </row>
    <row r="4" spans="1:30" ht="35.25" customHeight="1">
      <c r="A4" s="5" t="s">
        <v>3</v>
      </c>
      <c r="B4" s="5"/>
      <c r="C4" s="5"/>
      <c r="D4" s="5"/>
      <c r="G4" s="4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2"/>
    </row>
    <row r="5" spans="1:29" ht="21.75" customHeight="1">
      <c r="A5" s="7"/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56.25" customHeight="1">
      <c r="A6" s="9" t="s">
        <v>5</v>
      </c>
      <c r="B6" s="10" t="s">
        <v>6</v>
      </c>
      <c r="C6" s="11"/>
      <c r="D6" s="11"/>
      <c r="E6" s="12"/>
      <c r="F6" s="13" t="s">
        <v>7</v>
      </c>
      <c r="G6" s="13"/>
      <c r="H6" s="13"/>
      <c r="I6" s="13"/>
      <c r="J6" s="38" t="s">
        <v>8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53"/>
    </row>
    <row r="7" spans="1:29" ht="47.25" customHeight="1">
      <c r="A7" s="14"/>
      <c r="B7" s="15"/>
      <c r="C7" s="16"/>
      <c r="D7" s="16"/>
      <c r="E7" s="17"/>
      <c r="F7" s="13"/>
      <c r="G7" s="13"/>
      <c r="H7" s="13"/>
      <c r="I7" s="13"/>
      <c r="J7" s="10" t="s">
        <v>9</v>
      </c>
      <c r="K7" s="11"/>
      <c r="L7" s="11"/>
      <c r="M7" s="12"/>
      <c r="N7" s="10" t="s">
        <v>10</v>
      </c>
      <c r="O7" s="11"/>
      <c r="P7" s="11"/>
      <c r="Q7" s="12"/>
      <c r="R7" s="38" t="s">
        <v>11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53"/>
    </row>
    <row r="8" spans="1:29" ht="60" customHeight="1">
      <c r="A8" s="14"/>
      <c r="B8" s="15"/>
      <c r="C8" s="16"/>
      <c r="D8" s="16"/>
      <c r="E8" s="17"/>
      <c r="F8" s="13"/>
      <c r="G8" s="13"/>
      <c r="H8" s="13"/>
      <c r="I8" s="13"/>
      <c r="J8" s="40"/>
      <c r="K8" s="41"/>
      <c r="L8" s="41"/>
      <c r="M8" s="42"/>
      <c r="N8" s="40"/>
      <c r="O8" s="41"/>
      <c r="P8" s="41"/>
      <c r="Q8" s="42"/>
      <c r="R8" s="47" t="s">
        <v>12</v>
      </c>
      <c r="S8" s="48"/>
      <c r="T8" s="48"/>
      <c r="U8" s="49"/>
      <c r="V8" s="47" t="s">
        <v>13</v>
      </c>
      <c r="W8" s="48"/>
      <c r="X8" s="48"/>
      <c r="Y8" s="49"/>
      <c r="Z8" s="47" t="s">
        <v>14</v>
      </c>
      <c r="AA8" s="48"/>
      <c r="AB8" s="48"/>
      <c r="AC8" s="49"/>
    </row>
    <row r="9" spans="1:29" ht="91.5" customHeight="1">
      <c r="A9" s="18"/>
      <c r="B9" s="19" t="s">
        <v>15</v>
      </c>
      <c r="C9" s="19" t="s">
        <v>16</v>
      </c>
      <c r="D9" s="19" t="s">
        <v>17</v>
      </c>
      <c r="E9" s="19" t="s">
        <v>18</v>
      </c>
      <c r="F9" s="20" t="s">
        <v>15</v>
      </c>
      <c r="G9" s="20" t="s">
        <v>16</v>
      </c>
      <c r="H9" s="20" t="s">
        <v>17</v>
      </c>
      <c r="I9" s="20" t="s">
        <v>18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15</v>
      </c>
      <c r="O9" s="19" t="s">
        <v>16</v>
      </c>
      <c r="P9" s="19" t="s">
        <v>17</v>
      </c>
      <c r="Q9" s="19" t="s">
        <v>18</v>
      </c>
      <c r="R9" s="19" t="s">
        <v>15</v>
      </c>
      <c r="S9" s="19" t="s">
        <v>16</v>
      </c>
      <c r="T9" s="19" t="s">
        <v>17</v>
      </c>
      <c r="U9" s="19" t="s">
        <v>18</v>
      </c>
      <c r="V9" s="19" t="s">
        <v>15</v>
      </c>
      <c r="W9" s="19" t="s">
        <v>16</v>
      </c>
      <c r="X9" s="19" t="s">
        <v>17</v>
      </c>
      <c r="Y9" s="19" t="s">
        <v>18</v>
      </c>
      <c r="Z9" s="19" t="s">
        <v>15</v>
      </c>
      <c r="AA9" s="19" t="s">
        <v>16</v>
      </c>
      <c r="AB9" s="19" t="s">
        <v>17</v>
      </c>
      <c r="AC9" s="19" t="s">
        <v>18</v>
      </c>
    </row>
    <row r="10" spans="1:29" s="1" customFormat="1" ht="68.25" customHeight="1">
      <c r="A10" s="21" t="s">
        <v>19</v>
      </c>
      <c r="B10" s="22">
        <f>SUM(B11:B13)</f>
        <v>760</v>
      </c>
      <c r="C10" s="22">
        <f>C11+C12+C13</f>
        <v>256.6791</v>
      </c>
      <c r="D10" s="22">
        <f>D11+D12+D13</f>
        <v>237.60000000000002</v>
      </c>
      <c r="E10" s="23">
        <f aca="true" t="shared" si="0" ref="E10:E13">C10/D10*100-100</f>
        <v>8.02992424242423</v>
      </c>
      <c r="F10" s="22">
        <f aca="true" t="shared" si="1" ref="F10:L10">SUM(F11:F13)</f>
        <v>3699.9799999999996</v>
      </c>
      <c r="G10" s="24">
        <f aca="true" t="shared" si="2" ref="G10:G13">O10+K10+S10</f>
        <v>2293.543675</v>
      </c>
      <c r="H10" s="24">
        <f t="shared" si="1"/>
        <v>2384</v>
      </c>
      <c r="I10" s="43">
        <f aca="true" t="shared" si="3" ref="I10:I13">G10/H10*100-100</f>
        <v>-3.794308934563759</v>
      </c>
      <c r="J10" s="22">
        <f t="shared" si="1"/>
        <v>30</v>
      </c>
      <c r="K10" s="22">
        <f t="shared" si="1"/>
        <v>0</v>
      </c>
      <c r="L10" s="22">
        <f t="shared" si="1"/>
        <v>0</v>
      </c>
      <c r="M10" s="23" t="e">
        <f aca="true" t="shared" si="4" ref="M10:M13">K10/L10*100-100</f>
        <v>#DIV/0!</v>
      </c>
      <c r="N10" s="22">
        <f aca="true" t="shared" si="5" ref="N10:P10">SUM(N11:N13)</f>
        <v>1642.3199999999997</v>
      </c>
      <c r="O10" s="24">
        <f>O11+O12+O13</f>
        <v>746.2838999999999</v>
      </c>
      <c r="P10" s="24">
        <f t="shared" si="5"/>
        <v>821.6</v>
      </c>
      <c r="Q10" s="43">
        <f aca="true" t="shared" si="6" ref="Q10:Q13">O10/P10*100-100</f>
        <v>-9.167003407984424</v>
      </c>
      <c r="R10" s="22">
        <f>SUM(R11:R13)</f>
        <v>2027.66</v>
      </c>
      <c r="S10" s="23">
        <f>S11+S12+S13</f>
        <v>1547.2597750000002</v>
      </c>
      <c r="T10" s="23">
        <f>X10+AB10</f>
        <v>1562.4</v>
      </c>
      <c r="U10" s="50">
        <f aca="true" t="shared" si="7" ref="U10:U13">S10/T10*100-100</f>
        <v>-0.9690364183307594</v>
      </c>
      <c r="V10" s="22">
        <f>SUM(V11:V13)</f>
        <v>1492.26</v>
      </c>
      <c r="W10" s="24">
        <f>W11+W12+W13</f>
        <v>1269.3497750000001</v>
      </c>
      <c r="X10" s="24">
        <f>X11+X12+X13</f>
        <v>1224</v>
      </c>
      <c r="Y10" s="54">
        <f aca="true" t="shared" si="8" ref="Y10:Y13">W10/X10*100-100</f>
        <v>3.705046977124198</v>
      </c>
      <c r="Z10" s="55">
        <f>SUM(Z11:Z13)</f>
        <v>535.4</v>
      </c>
      <c r="AA10" s="24">
        <f>AA11+AA12+AA13</f>
        <v>277.90999999999997</v>
      </c>
      <c r="AB10" s="24">
        <f>AB11+AB12+AB13</f>
        <v>338.4</v>
      </c>
      <c r="AC10" s="54">
        <f aca="true" t="shared" si="9" ref="AC10:AC13">AA10/AB10*100-100</f>
        <v>-17.875295508274235</v>
      </c>
    </row>
    <row r="11" spans="1:29" ht="72.75" customHeight="1">
      <c r="A11" s="25" t="s">
        <v>20</v>
      </c>
      <c r="B11" s="26">
        <v>678</v>
      </c>
      <c r="C11" s="27">
        <v>241.5983</v>
      </c>
      <c r="D11" s="27">
        <v>222.8</v>
      </c>
      <c r="E11" s="28">
        <f t="shared" si="0"/>
        <v>8.437298025134638</v>
      </c>
      <c r="F11" s="29">
        <f aca="true" t="shared" si="10" ref="F11:F13">J11+N11+R11</f>
        <v>3071.39</v>
      </c>
      <c r="G11" s="30">
        <f t="shared" si="2"/>
        <v>1978.0397890000002</v>
      </c>
      <c r="H11" s="29">
        <f aca="true" t="shared" si="11" ref="H11:H13">L11+P11+T11</f>
        <v>1983.9</v>
      </c>
      <c r="I11" s="28">
        <f t="shared" si="3"/>
        <v>-0.29538842683602695</v>
      </c>
      <c r="J11" s="28">
        <v>30</v>
      </c>
      <c r="K11" s="44">
        <v>0</v>
      </c>
      <c r="L11" s="44">
        <v>0</v>
      </c>
      <c r="M11" s="28" t="e">
        <f t="shared" si="4"/>
        <v>#DIV/0!</v>
      </c>
      <c r="N11" s="27">
        <v>1315.4499999999998</v>
      </c>
      <c r="O11" s="27">
        <v>632.3256999999999</v>
      </c>
      <c r="P11" s="27">
        <v>702.6</v>
      </c>
      <c r="Q11" s="28">
        <f t="shared" si="6"/>
        <v>-10.002035297466577</v>
      </c>
      <c r="R11" s="28">
        <f aca="true" t="shared" si="12" ref="R11:T11">V11+Z11</f>
        <v>1725.94</v>
      </c>
      <c r="S11" s="28">
        <f t="shared" si="12"/>
        <v>1345.7140890000003</v>
      </c>
      <c r="T11" s="28">
        <f t="shared" si="12"/>
        <v>1281.3000000000002</v>
      </c>
      <c r="U11" s="44">
        <f t="shared" si="7"/>
        <v>5.027244907515808</v>
      </c>
      <c r="V11" s="30">
        <v>1258.54</v>
      </c>
      <c r="W11" s="27">
        <v>1113.5040890000002</v>
      </c>
      <c r="X11" s="27">
        <v>1119.9</v>
      </c>
      <c r="Y11" s="44">
        <f t="shared" si="8"/>
        <v>-0.5711144745066434</v>
      </c>
      <c r="Z11" s="30">
        <v>467.4</v>
      </c>
      <c r="AA11" s="30">
        <v>232.20999999999998</v>
      </c>
      <c r="AB11" s="30">
        <v>161.4</v>
      </c>
      <c r="AC11" s="44">
        <f t="shared" si="9"/>
        <v>43.87236679058239</v>
      </c>
    </row>
    <row r="12" spans="1:29" ht="66.75" customHeight="1">
      <c r="A12" s="25" t="s">
        <v>21</v>
      </c>
      <c r="B12" s="26">
        <v>26</v>
      </c>
      <c r="C12" s="28">
        <v>4.713</v>
      </c>
      <c r="D12" s="28">
        <v>3.9</v>
      </c>
      <c r="E12" s="28">
        <f t="shared" si="0"/>
        <v>20.846153846153854</v>
      </c>
      <c r="F12" s="29">
        <f t="shared" si="10"/>
        <v>47.6</v>
      </c>
      <c r="G12" s="30">
        <f t="shared" si="2"/>
        <v>14.394200000000001</v>
      </c>
      <c r="H12" s="29">
        <f t="shared" si="11"/>
        <v>14.6</v>
      </c>
      <c r="I12" s="28">
        <f t="shared" si="3"/>
        <v>-1.4095890410958845</v>
      </c>
      <c r="J12" s="28">
        <v>0</v>
      </c>
      <c r="K12" s="44">
        <v>0</v>
      </c>
      <c r="L12" s="44">
        <v>0</v>
      </c>
      <c r="M12" s="28" t="e">
        <f t="shared" si="4"/>
        <v>#DIV/0!</v>
      </c>
      <c r="N12" s="27">
        <v>41.6</v>
      </c>
      <c r="O12" s="28">
        <v>12.5942</v>
      </c>
      <c r="P12" s="28">
        <v>13.6</v>
      </c>
      <c r="Q12" s="28">
        <f t="shared" si="6"/>
        <v>-7.395588235294113</v>
      </c>
      <c r="R12" s="28">
        <f aca="true" t="shared" si="13" ref="R12:T12">V12+Z12</f>
        <v>6</v>
      </c>
      <c r="S12" s="28">
        <f t="shared" si="13"/>
        <v>1.8</v>
      </c>
      <c r="T12" s="28">
        <f t="shared" si="13"/>
        <v>1</v>
      </c>
      <c r="U12" s="44">
        <f t="shared" si="7"/>
        <v>80</v>
      </c>
      <c r="V12" s="30">
        <v>6</v>
      </c>
      <c r="W12" s="30">
        <v>1.8</v>
      </c>
      <c r="X12" s="30">
        <v>1</v>
      </c>
      <c r="Y12" s="44">
        <f t="shared" si="8"/>
        <v>80</v>
      </c>
      <c r="Z12" s="30">
        <v>0</v>
      </c>
      <c r="AA12" s="30">
        <v>0</v>
      </c>
      <c r="AB12" s="30">
        <v>0</v>
      </c>
      <c r="AC12" s="44" t="e">
        <f t="shared" si="9"/>
        <v>#DIV/0!</v>
      </c>
    </row>
    <row r="13" spans="1:29" ht="79.5" customHeight="1">
      <c r="A13" s="31" t="s">
        <v>22</v>
      </c>
      <c r="B13" s="32">
        <v>56</v>
      </c>
      <c r="C13" s="33">
        <v>10.367799999999999</v>
      </c>
      <c r="D13" s="33">
        <v>10.9</v>
      </c>
      <c r="E13" s="28">
        <f t="shared" si="0"/>
        <v>-4.882568807339453</v>
      </c>
      <c r="F13" s="29">
        <f t="shared" si="10"/>
        <v>580.99</v>
      </c>
      <c r="G13" s="30">
        <f t="shared" si="2"/>
        <v>301.109686</v>
      </c>
      <c r="H13" s="29">
        <f t="shared" si="11"/>
        <v>385.5</v>
      </c>
      <c r="I13" s="28">
        <f t="shared" si="3"/>
        <v>-21.891132036316478</v>
      </c>
      <c r="J13" s="44">
        <v>0</v>
      </c>
      <c r="K13" s="44">
        <v>0</v>
      </c>
      <c r="L13" s="44">
        <v>0</v>
      </c>
      <c r="M13" s="28" t="e">
        <f t="shared" si="4"/>
        <v>#DIV/0!</v>
      </c>
      <c r="N13" s="33">
        <v>285.27</v>
      </c>
      <c r="O13" s="33">
        <v>101.364</v>
      </c>
      <c r="P13" s="33">
        <v>105.4</v>
      </c>
      <c r="Q13" s="28">
        <f t="shared" si="6"/>
        <v>-3.8292220113851982</v>
      </c>
      <c r="R13" s="28">
        <f aca="true" t="shared" si="14" ref="R13:T13">V13+Z13</f>
        <v>295.72</v>
      </c>
      <c r="S13" s="28">
        <f t="shared" si="14"/>
        <v>199.74568600000003</v>
      </c>
      <c r="T13" s="28">
        <f t="shared" si="14"/>
        <v>280.1</v>
      </c>
      <c r="U13" s="44">
        <f t="shared" si="7"/>
        <v>-28.687723670117805</v>
      </c>
      <c r="V13" s="33">
        <v>227.72</v>
      </c>
      <c r="W13" s="33">
        <v>154.04568600000002</v>
      </c>
      <c r="X13" s="33">
        <v>103.1</v>
      </c>
      <c r="Y13" s="44">
        <f t="shared" si="8"/>
        <v>49.41385645004851</v>
      </c>
      <c r="Z13" s="28">
        <v>68</v>
      </c>
      <c r="AA13" s="33">
        <v>45.7</v>
      </c>
      <c r="AB13" s="33">
        <v>177</v>
      </c>
      <c r="AC13" s="44">
        <f t="shared" si="9"/>
        <v>-74.18079096045197</v>
      </c>
    </row>
    <row r="14" spans="8:24" ht="15">
      <c r="H14" s="34"/>
      <c r="O14" s="45"/>
      <c r="P14" s="46"/>
      <c r="W14" s="51"/>
      <c r="X14" s="46"/>
    </row>
    <row r="15" spans="1:29" ht="150.75" customHeight="1">
      <c r="A15" s="35" t="s">
        <v>23</v>
      </c>
      <c r="B15" s="36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</sheetData>
  <sheetProtection/>
  <mergeCells count="16">
    <mergeCell ref="A2:AC2"/>
    <mergeCell ref="A3:D3"/>
    <mergeCell ref="I3:U3"/>
    <mergeCell ref="A4:D4"/>
    <mergeCell ref="G5:AC5"/>
    <mergeCell ref="J6:AC6"/>
    <mergeCell ref="R7:AC7"/>
    <mergeCell ref="R8:U8"/>
    <mergeCell ref="V8:Y8"/>
    <mergeCell ref="Z8:AC8"/>
    <mergeCell ref="B15:AC15"/>
    <mergeCell ref="A6:A9"/>
    <mergeCell ref="B6:E8"/>
    <mergeCell ref="F6:I8"/>
    <mergeCell ref="J7:M8"/>
    <mergeCell ref="N7:Q8"/>
  </mergeCells>
  <printOptions/>
  <pageMargins left="0.2" right="0.2" top="0.98" bottom="0.98" header="0.51" footer="0.5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2016-04-01T23:36:01Z</cp:lastPrinted>
  <dcterms:created xsi:type="dcterms:W3CDTF">2013-06-17T06:59:11Z</dcterms:created>
  <dcterms:modified xsi:type="dcterms:W3CDTF">2022-12-05T02:03:18Z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C39D4D88E9FD4A24ADC60781E7CFE5A5</vt:lpwstr>
  </property>
</Properties>
</file>