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10" sheetId="1" r:id="rId1"/>
    <sheet name="10 (2)" sheetId="2" r:id="rId2"/>
  </sheets>
  <definedNames>
    <definedName name="_xlnm.Print_Titles" localSheetId="0">'10'!$2:$9</definedName>
    <definedName name="_xlnm.Print_Titles" localSheetId="1">'10 (2)'!$2:$9</definedName>
  </definedNames>
  <calcPr fullCalcOnLoad="1"/>
</workbook>
</file>

<file path=xl/sharedStrings.xml><?xml version="1.0" encoding="utf-8"?>
<sst xmlns="http://schemas.openxmlformats.org/spreadsheetml/2006/main" count="98" uniqueCount="29">
  <si>
    <t>附件2</t>
  </si>
  <si>
    <t>2021年淮南市“三公经费”和会议费支出情况统计表</t>
  </si>
  <si>
    <t>填报单位：寿县</t>
  </si>
  <si>
    <t>填报日期：2021年6月4日</t>
  </si>
  <si>
    <t>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</si>
  <si>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</si>
  <si>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</si>
  <si>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</si>
  <si>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</si>
  <si>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</si>
  <si>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</si>
  <si>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</si>
  <si>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</si>
  <si>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</si>
  <si>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</si>
  <si>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</si>
  <si>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</si>
  <si>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</si>
  <si>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</si>
  <si>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县级</t>
  </si>
  <si>
    <t>其中：   1、党政机关</t>
  </si>
  <si>
    <t>2、参公管理事业单位</t>
  </si>
  <si>
    <t>3、其他单位</t>
  </si>
  <si>
    <t>说明：</t>
  </si>
  <si>
    <t xml:space="preserve">  1、公车改革后我县保留车辆为272辆，其中执法执勤车辆179辆，保留公务用车93辆（实物保障52辆，公车管理服务平台41辆）；2、截止5月底，公车管理服务平台保留车辆支出65.9万元；3、截止5月份我县公务用车购置费发生161.65万元。三觉镇更新公务用车一辆，车型为帕萨特，购置价19.23万元，资金自筹；大顺镇更新公务用车一辆，购置价17.98万元，资金自筹；堰口镇更新公务用车一辆，车型为大众探岳，购置价17.09万元，资金自筹；涧沟镇更新公务用车一辆，车型为帕萨特，购置价18.38万元，资金自筹；张李乡更新公务用车一辆，车型为红旗，购置价19.58万元，资金自筹；茶庵镇更新购置公务用车一台，车型为本田雅阁，购置价19.59万元，资金自筹。国土局乡镇所更新公务用车两辆，车型为大众，购置价31.8万元，财政拨款。市场监督管理局更新公务用车一辆，车型为大众迈腾，购置价18.05万元，资金自筹；</t>
  </si>
  <si>
    <t>2022年淮南市“三公”经费和会议费支出情况统计表</t>
  </si>
  <si>
    <t>填报日期：2022年3月3日</t>
  </si>
  <si>
    <t>“三公”经费支出     合计数</t>
  </si>
  <si>
    <t xml:space="preserve">  1、公车改革后我县保留车辆为272辆，其中执法执勤车辆179辆，保留公务用车93辆（实物保障52辆，公车管理服务平台41辆）；2、截止2月底，公车管理服务平台保留车辆支出35.2万元；3、截止2月底我县公务用车购置费发生0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</si>
</sst>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仿宋_GB2312"/>
      <family val="0"/>
    </font>
    <font>
      <sz val="14"/>
      <name val="宋体"/>
      <family val="0"/>
    </font>
    <font>
      <sz val="18"/>
      <name val="楷体_GB2312"/>
      <family val="0"/>
    </font>
    <font>
      <b/>
      <sz val="20"/>
      <name val="楷体_GB2312"/>
      <family val="0"/>
    </font>
    <font>
      <b/>
      <sz val="14"/>
      <name val="仿宋_GB2312"/>
      <family val="0"/>
    </font>
    <font>
      <sz val="16"/>
      <name val="仿宋_GB2312"/>
      <family val="0"/>
    </font>
    <font>
      <sz val="20"/>
      <name val="黑体"/>
      <family val="3"/>
    </font>
    <font>
      <sz val="20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20"/>
      <name val="宋体"/>
      <family val="0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b/>
      <sz val="11"/>
      <color indexed="52"/>
      <name val="Calibri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0" borderId="0">
      <alignment/>
      <protection/>
    </xf>
    <xf numFmtId="0" fontId="15" fillId="9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1" fillId="11" borderId="0" applyNumberFormat="0" applyBorder="0" applyAlignment="0" applyProtection="0"/>
    <xf numFmtId="0" fontId="24" fillId="0" borderId="5" applyNumberFormat="0" applyFill="0" applyAlignment="0" applyProtection="0"/>
    <xf numFmtId="0" fontId="33" fillId="6" borderId="6" applyNumberFormat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9" fillId="6" borderId="1" applyNumberFormat="0" applyAlignment="0" applyProtection="0"/>
    <xf numFmtId="0" fontId="34" fillId="14" borderId="7" applyNumberFormat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32" fillId="0" borderId="8" applyNumberFormat="0" applyFill="0" applyAlignment="0" applyProtection="0"/>
    <xf numFmtId="0" fontId="12" fillId="17" borderId="0" applyNumberFormat="0" applyBorder="0" applyAlignment="0" applyProtection="0"/>
    <xf numFmtId="0" fontId="14" fillId="2" borderId="0" applyNumberFormat="0" applyBorder="0" applyAlignment="0" applyProtection="0"/>
    <xf numFmtId="0" fontId="21" fillId="18" borderId="0" applyNumberFormat="0" applyBorder="0" applyAlignment="0" applyProtection="0"/>
    <xf numFmtId="0" fontId="30" fillId="0" borderId="9" applyNumberFormat="0" applyFill="0" applyAlignment="0" applyProtection="0"/>
    <xf numFmtId="0" fontId="35" fillId="4" borderId="0" applyNumberFormat="0" applyBorder="0" applyAlignment="0" applyProtection="0"/>
    <xf numFmtId="0" fontId="23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6" borderId="0" applyNumberFormat="0" applyBorder="0" applyAlignment="0" applyProtection="0"/>
    <xf numFmtId="0" fontId="21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33" fillId="6" borderId="6" applyNumberFormat="0" applyAlignment="0" applyProtection="0"/>
    <xf numFmtId="0" fontId="14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21" borderId="0" applyNumberFormat="0" applyBorder="0" applyAlignment="0" applyProtection="0"/>
    <xf numFmtId="0" fontId="14" fillId="17" borderId="0" applyNumberFormat="0" applyBorder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6" borderId="0" applyNumberFormat="0" applyBorder="0" applyAlignment="0" applyProtection="0"/>
    <xf numFmtId="0" fontId="23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3" borderId="0" applyNumberFormat="0" applyBorder="0" applyAlignment="0" applyProtection="0"/>
    <xf numFmtId="0" fontId="21" fillId="24" borderId="0" applyNumberFormat="0" applyBorder="0" applyAlignment="0" applyProtection="0"/>
    <xf numFmtId="0" fontId="12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4" fillId="15" borderId="0" applyNumberFormat="0" applyBorder="0" applyAlignment="0" applyProtection="0"/>
    <xf numFmtId="0" fontId="26" fillId="0" borderId="0">
      <alignment/>
      <protection/>
    </xf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0" applyNumberFormat="0" applyBorder="0" applyAlignment="0" applyProtection="0"/>
    <xf numFmtId="0" fontId="15" fillId="22" borderId="0" applyNumberFormat="0" applyBorder="0" applyAlignment="0" applyProtection="0"/>
    <xf numFmtId="0" fontId="12" fillId="4" borderId="0" applyNumberFormat="0" applyBorder="0" applyAlignment="0" applyProtection="0"/>
    <xf numFmtId="0" fontId="15" fillId="22" borderId="0" applyNumberFormat="0" applyBorder="0" applyAlignment="0" applyProtection="0"/>
    <xf numFmtId="0" fontId="12" fillId="4" borderId="0" applyNumberFormat="0" applyBorder="0" applyAlignment="0" applyProtection="0"/>
    <xf numFmtId="0" fontId="15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" borderId="1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0">
      <alignment/>
      <protection/>
    </xf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0" borderId="5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29" fillId="0" borderId="3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4" borderId="0" applyNumberFormat="0" applyBorder="0" applyAlignment="0" applyProtection="0"/>
    <xf numFmtId="0" fontId="20" fillId="4" borderId="0" applyNumberFormat="0" applyBorder="0" applyAlignment="0" applyProtection="0"/>
    <xf numFmtId="0" fontId="35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9" applyNumberFormat="0" applyFill="0" applyAlignment="0" applyProtection="0"/>
    <xf numFmtId="0" fontId="34" fillId="14" borderId="7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>
      <alignment/>
      <protection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8" borderId="2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57" fontId="10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76" fontId="4" fillId="25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77" fontId="4" fillId="25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4" fillId="25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="70" zoomScaleNormal="70" workbookViewId="0" topLeftCell="A1">
      <selection activeCell="AD12" sqref="AD12"/>
    </sheetView>
  </sheetViews>
  <sheetFormatPr defaultColWidth="8.75390625" defaultRowHeight="14.25"/>
  <cols>
    <col min="1" max="1" width="8.875" style="0" customWidth="1"/>
    <col min="2" max="2" width="9.375" style="0" customWidth="1"/>
    <col min="3" max="4" width="8.875" style="0" customWidth="1"/>
    <col min="5" max="5" width="8.25390625" style="0" customWidth="1"/>
    <col min="6" max="6" width="8.875" style="0" customWidth="1"/>
    <col min="7" max="7" width="9.375" style="0" customWidth="1"/>
    <col min="8" max="8" width="8.875" style="2" customWidth="1"/>
    <col min="9" max="9" width="8.75390625" style="2" customWidth="1"/>
    <col min="10" max="10" width="5.75390625" style="2" customWidth="1"/>
    <col min="11" max="11" width="6.625" style="0" customWidth="1"/>
    <col min="12" max="12" width="7.25390625" style="2" customWidth="1"/>
    <col min="13" max="13" width="8.00390625" style="2" customWidth="1"/>
    <col min="14" max="14" width="9.125" style="2" customWidth="1"/>
    <col min="16" max="17" width="8.75390625" style="2" customWidth="1"/>
    <col min="18" max="18" width="8.875" style="2" customWidth="1"/>
    <col min="19" max="19" width="9.00390625" style="2" bestFit="1" customWidth="1"/>
    <col min="20" max="20" width="8.875" style="2" customWidth="1"/>
    <col min="21" max="21" width="8.125" style="2" customWidth="1"/>
    <col min="22" max="22" width="9.00390625" style="2" bestFit="1" customWidth="1"/>
    <col min="23" max="23" width="8.75390625" style="0" customWidth="1"/>
    <col min="24" max="24" width="9.00390625" style="2" bestFit="1" customWidth="1"/>
    <col min="25" max="25" width="7.75390625" style="2" customWidth="1"/>
    <col min="26" max="26" width="8.75390625" style="2" customWidth="1"/>
    <col min="28" max="28" width="8.75390625" style="2" customWidth="1"/>
    <col min="29" max="29" width="8.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2:30" ht="40.5" customHeight="1">
      <c r="B2" s="56"/>
      <c r="G2" s="4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2"/>
    </row>
    <row r="3" spans="1:30" ht="33.75" customHeight="1">
      <c r="A3" s="5" t="s">
        <v>2</v>
      </c>
      <c r="B3" s="5"/>
      <c r="C3" s="5"/>
      <c r="D3" s="5"/>
      <c r="G3" s="4"/>
      <c r="H3" s="4"/>
      <c r="I3" s="4"/>
      <c r="J3" s="4"/>
      <c r="K3" s="4"/>
      <c r="L3" s="4"/>
      <c r="M3" s="4"/>
      <c r="N3" s="4"/>
      <c r="O3" s="4"/>
      <c r="P3" s="4"/>
      <c r="Q3" s="37">
        <v>44375</v>
      </c>
      <c r="R3" s="61"/>
      <c r="S3" s="61"/>
      <c r="T3" s="4"/>
      <c r="U3" s="4"/>
      <c r="V3" s="4"/>
      <c r="W3" s="4"/>
      <c r="X3" s="4"/>
      <c r="Y3" s="4"/>
      <c r="Z3" s="4"/>
      <c r="AA3" s="4"/>
      <c r="AB3" s="4"/>
      <c r="AC3" s="4"/>
      <c r="AD3" s="52"/>
    </row>
    <row r="4" spans="1:30" ht="35.25" customHeight="1">
      <c r="A4" s="5" t="s">
        <v>3</v>
      </c>
      <c r="B4" s="5"/>
      <c r="C4" s="5"/>
      <c r="D4" s="5"/>
      <c r="G4" s="4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2"/>
    </row>
    <row r="5" spans="1:29" ht="21.75" customHeight="1">
      <c r="A5" s="7"/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56.25" customHeight="1">
      <c r="A6" s="9" t="s">
        <v>5</v>
      </c>
      <c r="B6" s="10" t="s">
        <v>6</v>
      </c>
      <c r="C6" s="11"/>
      <c r="D6" s="11"/>
      <c r="E6" s="12"/>
      <c r="F6" s="13" t="s">
        <v>7</v>
      </c>
      <c r="G6" s="13"/>
      <c r="H6" s="13"/>
      <c r="I6" s="13"/>
      <c r="J6" s="38" t="s">
        <v>8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53"/>
    </row>
    <row r="7" spans="1:29" ht="47.25" customHeight="1">
      <c r="A7" s="14"/>
      <c r="B7" s="15"/>
      <c r="C7" s="16"/>
      <c r="D7" s="16"/>
      <c r="E7" s="17"/>
      <c r="F7" s="13"/>
      <c r="G7" s="13"/>
      <c r="H7" s="13"/>
      <c r="I7" s="13"/>
      <c r="J7" s="10" t="s">
        <v>9</v>
      </c>
      <c r="K7" s="11"/>
      <c r="L7" s="11"/>
      <c r="M7" s="12"/>
      <c r="N7" s="10" t="s">
        <v>10</v>
      </c>
      <c r="O7" s="11"/>
      <c r="P7" s="11"/>
      <c r="Q7" s="12"/>
      <c r="R7" s="38" t="s">
        <v>11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53"/>
    </row>
    <row r="8" spans="1:29" ht="60" customHeight="1">
      <c r="A8" s="14"/>
      <c r="B8" s="15"/>
      <c r="C8" s="16"/>
      <c r="D8" s="16"/>
      <c r="E8" s="17"/>
      <c r="F8" s="13"/>
      <c r="G8" s="13"/>
      <c r="H8" s="13"/>
      <c r="I8" s="13"/>
      <c r="J8" s="40"/>
      <c r="K8" s="41"/>
      <c r="L8" s="41"/>
      <c r="M8" s="42"/>
      <c r="N8" s="40"/>
      <c r="O8" s="41"/>
      <c r="P8" s="41"/>
      <c r="Q8" s="42"/>
      <c r="R8" s="47" t="s">
        <v>12</v>
      </c>
      <c r="S8" s="48"/>
      <c r="T8" s="48"/>
      <c r="U8" s="49"/>
      <c r="V8" s="47" t="s">
        <v>13</v>
      </c>
      <c r="W8" s="48"/>
      <c r="X8" s="48"/>
      <c r="Y8" s="49"/>
      <c r="Z8" s="47" t="s">
        <v>14</v>
      </c>
      <c r="AA8" s="48"/>
      <c r="AB8" s="48"/>
      <c r="AC8" s="49"/>
    </row>
    <row r="9" spans="1:29" ht="91.5" customHeight="1">
      <c r="A9" s="18"/>
      <c r="B9" s="19" t="s">
        <v>15</v>
      </c>
      <c r="C9" s="19" t="s">
        <v>16</v>
      </c>
      <c r="D9" s="19" t="s">
        <v>17</v>
      </c>
      <c r="E9" s="19" t="s">
        <v>18</v>
      </c>
      <c r="F9" s="20" t="s">
        <v>15</v>
      </c>
      <c r="G9" s="20" t="s">
        <v>16</v>
      </c>
      <c r="H9" s="20" t="s">
        <v>17</v>
      </c>
      <c r="I9" s="20" t="s">
        <v>18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15</v>
      </c>
      <c r="O9" s="19" t="s">
        <v>16</v>
      </c>
      <c r="P9" s="19" t="s">
        <v>17</v>
      </c>
      <c r="Q9" s="19" t="s">
        <v>18</v>
      </c>
      <c r="R9" s="19" t="s">
        <v>15</v>
      </c>
      <c r="S9" s="19" t="s">
        <v>16</v>
      </c>
      <c r="T9" s="19" t="s">
        <v>17</v>
      </c>
      <c r="U9" s="19" t="s">
        <v>18</v>
      </c>
      <c r="V9" s="19" t="s">
        <v>15</v>
      </c>
      <c r="W9" s="19" t="s">
        <v>16</v>
      </c>
      <c r="X9" s="19" t="s">
        <v>17</v>
      </c>
      <c r="Y9" s="19" t="s">
        <v>18</v>
      </c>
      <c r="Z9" s="19" t="s">
        <v>15</v>
      </c>
      <c r="AA9" s="19" t="s">
        <v>16</v>
      </c>
      <c r="AB9" s="19" t="s">
        <v>17</v>
      </c>
      <c r="AC9" s="19" t="s">
        <v>18</v>
      </c>
    </row>
    <row r="10" spans="1:29" ht="68.25" customHeight="1">
      <c r="A10" s="57" t="s">
        <v>19</v>
      </c>
      <c r="B10" s="30">
        <f>SUM(B11:B13)</f>
        <v>787</v>
      </c>
      <c r="C10" s="30">
        <f aca="true" t="shared" si="0" ref="C10:L10">C11+C12+C13</f>
        <v>136.19780000000003</v>
      </c>
      <c r="D10" s="30">
        <f t="shared" si="0"/>
        <v>140.2972</v>
      </c>
      <c r="E10" s="28">
        <f>C10/D10*100-100</f>
        <v>-2.9219399959514334</v>
      </c>
      <c r="F10" s="30">
        <f>SUM(F11:F13)</f>
        <v>4870</v>
      </c>
      <c r="G10" s="58">
        <f>O10+K10+S10</f>
        <v>1000.4629289999998</v>
      </c>
      <c r="H10" s="58">
        <f>SUM(H11:H13)</f>
        <v>892.425961</v>
      </c>
      <c r="I10" s="60">
        <f>G10/H10*100-100</f>
        <v>12.105986683639273</v>
      </c>
      <c r="J10" s="30">
        <f>SUM(J11:J13)</f>
        <v>30</v>
      </c>
      <c r="K10" s="30">
        <f>SUM(K11:K13)</f>
        <v>0</v>
      </c>
      <c r="L10" s="30">
        <f>SUM(L11:L13)</f>
        <v>0</v>
      </c>
      <c r="M10" s="28" t="e">
        <f>K10/L10*100-100</f>
        <v>#DIV/0!</v>
      </c>
      <c r="N10" s="30">
        <f>SUM(N11:N13)</f>
        <v>2331</v>
      </c>
      <c r="O10" s="58">
        <f>SUM(O11:O13)</f>
        <v>385.76764999999995</v>
      </c>
      <c r="P10" s="58">
        <f>SUM(P11:P13)</f>
        <v>331.286</v>
      </c>
      <c r="Q10" s="60">
        <f>O10/P10*100-100</f>
        <v>16.445503281152824</v>
      </c>
      <c r="R10" s="30">
        <f>SUM(R11:R13)</f>
        <v>2509</v>
      </c>
      <c r="S10" s="28">
        <f>S11+S12+S13</f>
        <v>614.6952789999999</v>
      </c>
      <c r="T10" s="28">
        <f>X10+AB10</f>
        <v>561.1399609999999</v>
      </c>
      <c r="U10" s="44">
        <f>S10/T10*100-100</f>
        <v>9.54402140680908</v>
      </c>
      <c r="V10" s="30">
        <f>SUM(V11:V13)</f>
        <v>1891</v>
      </c>
      <c r="W10" s="58">
        <f aca="true" t="shared" si="1" ref="W10:AB10">W11+W12+W13</f>
        <v>453.04132899999996</v>
      </c>
      <c r="X10" s="58">
        <f t="shared" si="1"/>
        <v>466.2506609999999</v>
      </c>
      <c r="Y10" s="63">
        <f>W10/X10*100-100</f>
        <v>-2.8330966805857116</v>
      </c>
      <c r="Z10" s="64">
        <f>SUM(Z11:Z13)</f>
        <v>618</v>
      </c>
      <c r="AA10" s="58">
        <f t="shared" si="1"/>
        <v>161.65395</v>
      </c>
      <c r="AB10" s="58">
        <f t="shared" si="1"/>
        <v>94.88929999999999</v>
      </c>
      <c r="AC10" s="63">
        <f>AA10/AB10*100-100</f>
        <v>70.36056752447328</v>
      </c>
    </row>
    <row r="11" spans="1:29" ht="72.75" customHeight="1">
      <c r="A11" s="25" t="s">
        <v>20</v>
      </c>
      <c r="B11" s="26">
        <v>653</v>
      </c>
      <c r="C11" s="27">
        <v>130.84080000000003</v>
      </c>
      <c r="D11" s="27">
        <v>130.8192</v>
      </c>
      <c r="E11" s="28">
        <f>C11/D11*100-100</f>
        <v>0.016511337785303226</v>
      </c>
      <c r="F11" s="29">
        <f>J11+N11+R11</f>
        <v>4131</v>
      </c>
      <c r="G11" s="30">
        <f>O11+K11+S11</f>
        <v>880.6286289999998</v>
      </c>
      <c r="H11" s="29">
        <f>L11+P11+T11</f>
        <v>790.5851</v>
      </c>
      <c r="I11" s="28">
        <f>G11/H11*100-100</f>
        <v>11.38947963982622</v>
      </c>
      <c r="J11" s="28">
        <v>30</v>
      </c>
      <c r="K11" s="44">
        <v>0</v>
      </c>
      <c r="L11" s="44">
        <v>0</v>
      </c>
      <c r="M11" s="28" t="e">
        <f>K11/L11*100-100</f>
        <v>#DIV/0!</v>
      </c>
      <c r="N11" s="27">
        <v>1922</v>
      </c>
      <c r="O11" s="27">
        <v>339.00255</v>
      </c>
      <c r="P11" s="27">
        <v>287.5786</v>
      </c>
      <c r="Q11" s="28">
        <f>O11/P11*100-100</f>
        <v>17.881702602349407</v>
      </c>
      <c r="R11" s="28">
        <f>V11+Z11</f>
        <v>2179</v>
      </c>
      <c r="S11" s="28">
        <f>W11+AA11</f>
        <v>541.6260789999999</v>
      </c>
      <c r="T11" s="28">
        <f>X11+AB11</f>
        <v>503.00649999999996</v>
      </c>
      <c r="U11" s="44">
        <f>S11/T11*100-100</f>
        <v>7.67774949230278</v>
      </c>
      <c r="V11" s="30">
        <v>1611</v>
      </c>
      <c r="W11" s="27">
        <v>411.77212899999995</v>
      </c>
      <c r="X11" s="27">
        <v>426.07719999999995</v>
      </c>
      <c r="Y11" s="44">
        <f>W11/X11*100-100</f>
        <v>-3.3573894589994495</v>
      </c>
      <c r="Z11" s="30">
        <v>568</v>
      </c>
      <c r="AA11" s="30">
        <v>129.85395</v>
      </c>
      <c r="AB11" s="30">
        <v>76.9293</v>
      </c>
      <c r="AC11" s="44">
        <f>AA11/AB11*100-100</f>
        <v>68.79647936481939</v>
      </c>
    </row>
    <row r="12" spans="1:29" ht="66.75" customHeight="1">
      <c r="A12" s="25" t="s">
        <v>21</v>
      </c>
      <c r="B12" s="26">
        <v>30</v>
      </c>
      <c r="C12" s="28">
        <v>1.357</v>
      </c>
      <c r="D12" s="28">
        <v>6.178</v>
      </c>
      <c r="E12" s="28">
        <f>C12/D12*100-100</f>
        <v>-78.03496277112333</v>
      </c>
      <c r="F12" s="29">
        <f>J12+N12+R12</f>
        <v>68</v>
      </c>
      <c r="G12" s="30">
        <f>O12+K12+S12</f>
        <v>7.4697000000000005</v>
      </c>
      <c r="H12" s="29">
        <f>L12+P12+T12</f>
        <v>8.3555</v>
      </c>
      <c r="I12" s="28">
        <f>G12/H12*100-100</f>
        <v>-10.601400275267764</v>
      </c>
      <c r="J12" s="28">
        <v>0</v>
      </c>
      <c r="K12" s="44">
        <v>0</v>
      </c>
      <c r="L12" s="44">
        <v>0</v>
      </c>
      <c r="M12" s="28" t="e">
        <f>K12/L12*100-100</f>
        <v>#DIV/0!</v>
      </c>
      <c r="N12" s="27">
        <v>58</v>
      </c>
      <c r="O12" s="28">
        <v>7.2297</v>
      </c>
      <c r="P12" s="28">
        <v>6.3355</v>
      </c>
      <c r="Q12" s="28">
        <f>O12/P12*100-100</f>
        <v>14.114118854076253</v>
      </c>
      <c r="R12" s="28">
        <f>V12+Z12</f>
        <v>10</v>
      </c>
      <c r="S12" s="28">
        <f>W12+AA12</f>
        <v>0.24</v>
      </c>
      <c r="T12" s="28">
        <f>X12+AB12</f>
        <v>2.02</v>
      </c>
      <c r="U12" s="44">
        <f>S12/T12*100-100</f>
        <v>-88.11881188118812</v>
      </c>
      <c r="V12" s="30">
        <v>10</v>
      </c>
      <c r="W12" s="30">
        <v>0.24</v>
      </c>
      <c r="X12" s="30">
        <v>2.02</v>
      </c>
      <c r="Y12" s="44">
        <f>W12/X12*100-100</f>
        <v>-88.11881188118812</v>
      </c>
      <c r="Z12" s="30">
        <v>0</v>
      </c>
      <c r="AA12" s="30">
        <v>0</v>
      </c>
      <c r="AB12" s="30">
        <v>0</v>
      </c>
      <c r="AC12" s="44" t="e">
        <f>AA12/AB12*100-100</f>
        <v>#DIV/0!</v>
      </c>
    </row>
    <row r="13" spans="1:29" ht="79.5" customHeight="1">
      <c r="A13" s="31" t="s">
        <v>22</v>
      </c>
      <c r="B13" s="32">
        <v>104</v>
      </c>
      <c r="C13" s="33">
        <v>4</v>
      </c>
      <c r="D13" s="33">
        <v>3.3</v>
      </c>
      <c r="E13" s="28">
        <f>C13/D13*100-100</f>
        <v>21.212121212121218</v>
      </c>
      <c r="F13" s="29">
        <f>J13+N13+R13</f>
        <v>671</v>
      </c>
      <c r="G13" s="30">
        <f>O13+K13+S13</f>
        <v>112.3646</v>
      </c>
      <c r="H13" s="29">
        <f>L13+P13+T13</f>
        <v>93.48536099999998</v>
      </c>
      <c r="I13" s="28">
        <f>G13/H13*100-100</f>
        <v>20.19486131095971</v>
      </c>
      <c r="J13" s="44">
        <v>0</v>
      </c>
      <c r="K13" s="44">
        <v>0</v>
      </c>
      <c r="L13" s="44">
        <v>0</v>
      </c>
      <c r="M13" s="28" t="e">
        <f>K13/L13*100-100</f>
        <v>#DIV/0!</v>
      </c>
      <c r="N13" s="33">
        <v>351</v>
      </c>
      <c r="O13" s="33">
        <v>39.535399999999996</v>
      </c>
      <c r="P13" s="33">
        <v>37.3719</v>
      </c>
      <c r="Q13" s="28">
        <f>O13/P13*100-100</f>
        <v>5.789108929436296</v>
      </c>
      <c r="R13" s="28">
        <f>V13+Z13</f>
        <v>320</v>
      </c>
      <c r="S13" s="28">
        <f>W13+AA13</f>
        <v>72.8292</v>
      </c>
      <c r="T13" s="28">
        <f>X13+AB13</f>
        <v>56.113460999999994</v>
      </c>
      <c r="U13" s="44">
        <f>S13/T13*100-100</f>
        <v>29.789178393398345</v>
      </c>
      <c r="V13" s="33">
        <v>270</v>
      </c>
      <c r="W13" s="33">
        <v>41.0292</v>
      </c>
      <c r="X13" s="62">
        <v>38.15346099999999</v>
      </c>
      <c r="Y13" s="44">
        <f>W13/X13*100-100</f>
        <v>7.537295240397739</v>
      </c>
      <c r="Z13" s="33">
        <v>50</v>
      </c>
      <c r="AA13" s="33">
        <v>31.8</v>
      </c>
      <c r="AB13" s="33">
        <v>17.96</v>
      </c>
      <c r="AC13" s="44">
        <f>AA13/AB13*100-100</f>
        <v>77.06013363028953</v>
      </c>
    </row>
    <row r="14" spans="8:24" ht="15">
      <c r="H14" s="34"/>
      <c r="O14" s="45"/>
      <c r="P14" s="46"/>
      <c r="W14" s="51"/>
      <c r="X14" s="46"/>
    </row>
    <row r="15" spans="1:29" ht="114" customHeight="1">
      <c r="A15" s="59" t="s">
        <v>23</v>
      </c>
      <c r="B15" s="36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</sheetData>
  <sheetProtection/>
  <mergeCells count="16">
    <mergeCell ref="G2:AC2"/>
    <mergeCell ref="A3:D3"/>
    <mergeCell ref="Q3:S3"/>
    <mergeCell ref="A4:D4"/>
    <mergeCell ref="G5:AC5"/>
    <mergeCell ref="J6:AC6"/>
    <mergeCell ref="R7:AC7"/>
    <mergeCell ref="R8:U8"/>
    <mergeCell ref="V8:Y8"/>
    <mergeCell ref="Z8:AC8"/>
    <mergeCell ref="B15:AC15"/>
    <mergeCell ref="A6:A9"/>
    <mergeCell ref="B6:E8"/>
    <mergeCell ref="F6:I8"/>
    <mergeCell ref="J7:M8"/>
    <mergeCell ref="N7:Q8"/>
  </mergeCells>
  <printOptions/>
  <pageMargins left="0.2" right="0.2" top="0.98" bottom="0.98" header="0.51" footer="0.51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="80" zoomScaleNormal="80" workbookViewId="0" topLeftCell="A1">
      <selection activeCell="T12" sqref="T12"/>
    </sheetView>
  </sheetViews>
  <sheetFormatPr defaultColWidth="8.75390625" defaultRowHeight="14.25"/>
  <cols>
    <col min="1" max="1" width="8.875" style="0" customWidth="1"/>
    <col min="2" max="2" width="9.375" style="0" customWidth="1"/>
    <col min="3" max="4" width="8.875" style="0" customWidth="1"/>
    <col min="5" max="5" width="8.25390625" style="0" customWidth="1"/>
    <col min="6" max="6" width="8.875" style="0" customWidth="1"/>
    <col min="7" max="7" width="9.375" style="0" customWidth="1"/>
    <col min="8" max="8" width="8.875" style="2" customWidth="1"/>
    <col min="9" max="9" width="8.75390625" style="2" customWidth="1"/>
    <col min="10" max="10" width="5.75390625" style="2" customWidth="1"/>
    <col min="11" max="11" width="6.625" style="0" customWidth="1"/>
    <col min="12" max="12" width="7.25390625" style="2" customWidth="1"/>
    <col min="13" max="13" width="8.00390625" style="2" customWidth="1"/>
    <col min="14" max="14" width="9.125" style="2" customWidth="1"/>
    <col min="16" max="17" width="8.75390625" style="2" customWidth="1"/>
    <col min="18" max="18" width="8.875" style="2" customWidth="1"/>
    <col min="19" max="19" width="9.00390625" style="2" bestFit="1" customWidth="1"/>
    <col min="20" max="20" width="8.875" style="2" customWidth="1"/>
    <col min="21" max="21" width="8.125" style="2" customWidth="1"/>
    <col min="22" max="22" width="9.00390625" style="2" bestFit="1" customWidth="1"/>
    <col min="23" max="23" width="8.75390625" style="0" customWidth="1"/>
    <col min="24" max="24" width="9.00390625" style="2" bestFit="1" customWidth="1"/>
    <col min="25" max="25" width="7.75390625" style="2" customWidth="1"/>
    <col min="26" max="26" width="8.75390625" style="2" customWidth="1"/>
    <col min="28" max="28" width="8.75390625" style="2" customWidth="1"/>
    <col min="29" max="29" width="8.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30" ht="40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2"/>
    </row>
    <row r="3" spans="1:30" ht="33.75" customHeight="1">
      <c r="A3" s="5" t="s">
        <v>2</v>
      </c>
      <c r="B3" s="5"/>
      <c r="C3" s="5"/>
      <c r="D3" s="5"/>
      <c r="G3" s="4"/>
      <c r="H3" s="4"/>
      <c r="I3" s="37">
        <v>44620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"/>
      <c r="W3" s="4"/>
      <c r="X3" s="4"/>
      <c r="Y3" s="4"/>
      <c r="Z3" s="4"/>
      <c r="AA3" s="4"/>
      <c r="AB3" s="4"/>
      <c r="AC3" s="4"/>
      <c r="AD3" s="52"/>
    </row>
    <row r="4" spans="1:30" ht="35.25" customHeight="1">
      <c r="A4" s="5" t="s">
        <v>26</v>
      </c>
      <c r="B4" s="5"/>
      <c r="C4" s="5"/>
      <c r="D4" s="5"/>
      <c r="G4" s="4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2"/>
    </row>
    <row r="5" spans="1:29" ht="21.75" customHeight="1">
      <c r="A5" s="7"/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56.25" customHeight="1">
      <c r="A6" s="9" t="s">
        <v>5</v>
      </c>
      <c r="B6" s="10" t="s">
        <v>6</v>
      </c>
      <c r="C6" s="11"/>
      <c r="D6" s="11"/>
      <c r="E6" s="12"/>
      <c r="F6" s="13" t="s">
        <v>27</v>
      </c>
      <c r="G6" s="13"/>
      <c r="H6" s="13"/>
      <c r="I6" s="13"/>
      <c r="J6" s="38" t="s">
        <v>8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53"/>
    </row>
    <row r="7" spans="1:29" ht="47.25" customHeight="1">
      <c r="A7" s="14"/>
      <c r="B7" s="15"/>
      <c r="C7" s="16"/>
      <c r="D7" s="16"/>
      <c r="E7" s="17"/>
      <c r="F7" s="13"/>
      <c r="G7" s="13"/>
      <c r="H7" s="13"/>
      <c r="I7" s="13"/>
      <c r="J7" s="10" t="s">
        <v>9</v>
      </c>
      <c r="K7" s="11"/>
      <c r="L7" s="11"/>
      <c r="M7" s="12"/>
      <c r="N7" s="10" t="s">
        <v>10</v>
      </c>
      <c r="O7" s="11"/>
      <c r="P7" s="11"/>
      <c r="Q7" s="12"/>
      <c r="R7" s="38" t="s">
        <v>11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53"/>
    </row>
    <row r="8" spans="1:29" ht="60" customHeight="1">
      <c r="A8" s="14"/>
      <c r="B8" s="15"/>
      <c r="C8" s="16"/>
      <c r="D8" s="16"/>
      <c r="E8" s="17"/>
      <c r="F8" s="13"/>
      <c r="G8" s="13"/>
      <c r="H8" s="13"/>
      <c r="I8" s="13"/>
      <c r="J8" s="40"/>
      <c r="K8" s="41"/>
      <c r="L8" s="41"/>
      <c r="M8" s="42"/>
      <c r="N8" s="40"/>
      <c r="O8" s="41"/>
      <c r="P8" s="41"/>
      <c r="Q8" s="42"/>
      <c r="R8" s="47" t="s">
        <v>12</v>
      </c>
      <c r="S8" s="48"/>
      <c r="T8" s="48"/>
      <c r="U8" s="49"/>
      <c r="V8" s="47" t="s">
        <v>13</v>
      </c>
      <c r="W8" s="48"/>
      <c r="X8" s="48"/>
      <c r="Y8" s="49"/>
      <c r="Z8" s="47" t="s">
        <v>14</v>
      </c>
      <c r="AA8" s="48"/>
      <c r="AB8" s="48"/>
      <c r="AC8" s="49"/>
    </row>
    <row r="9" spans="1:29" ht="91.5" customHeight="1">
      <c r="A9" s="18"/>
      <c r="B9" s="19" t="s">
        <v>15</v>
      </c>
      <c r="C9" s="19" t="s">
        <v>16</v>
      </c>
      <c r="D9" s="19" t="s">
        <v>17</v>
      </c>
      <c r="E9" s="19" t="s">
        <v>18</v>
      </c>
      <c r="F9" s="20" t="s">
        <v>15</v>
      </c>
      <c r="G9" s="20" t="s">
        <v>16</v>
      </c>
      <c r="H9" s="20" t="s">
        <v>17</v>
      </c>
      <c r="I9" s="20" t="s">
        <v>18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15</v>
      </c>
      <c r="O9" s="19" t="s">
        <v>16</v>
      </c>
      <c r="P9" s="19" t="s">
        <v>17</v>
      </c>
      <c r="Q9" s="19" t="s">
        <v>18</v>
      </c>
      <c r="R9" s="19" t="s">
        <v>15</v>
      </c>
      <c r="S9" s="19" t="s">
        <v>16</v>
      </c>
      <c r="T9" s="19" t="s">
        <v>17</v>
      </c>
      <c r="U9" s="19" t="s">
        <v>18</v>
      </c>
      <c r="V9" s="19" t="s">
        <v>15</v>
      </c>
      <c r="W9" s="19" t="s">
        <v>16</v>
      </c>
      <c r="X9" s="19" t="s">
        <v>17</v>
      </c>
      <c r="Y9" s="19" t="s">
        <v>18</v>
      </c>
      <c r="Z9" s="19" t="s">
        <v>15</v>
      </c>
      <c r="AA9" s="19" t="s">
        <v>16</v>
      </c>
      <c r="AB9" s="19" t="s">
        <v>17</v>
      </c>
      <c r="AC9" s="19" t="s">
        <v>18</v>
      </c>
    </row>
    <row r="10" spans="1:29" s="1" customFormat="1" ht="68.25" customHeight="1">
      <c r="A10" s="21" t="s">
        <v>19</v>
      </c>
      <c r="B10" s="22">
        <f>SUM(B11:B13)</f>
        <v>784</v>
      </c>
      <c r="C10" s="22">
        <f>C11+C12+C13</f>
        <v>106</v>
      </c>
      <c r="D10" s="22">
        <f>D11+D12+D13</f>
        <v>77.5105</v>
      </c>
      <c r="E10" s="23">
        <f aca="true" t="shared" si="0" ref="E10:E13">C10/D10*100-100</f>
        <v>36.75566536146718</v>
      </c>
      <c r="F10" s="22">
        <f aca="true" t="shared" si="1" ref="F10:L10">SUM(F11:F13)</f>
        <v>4860</v>
      </c>
      <c r="G10" s="24">
        <f aca="true" t="shared" si="2" ref="G10:G13">O10+K10+S10</f>
        <v>341.2</v>
      </c>
      <c r="H10" s="24">
        <f t="shared" si="1"/>
        <v>465.432108</v>
      </c>
      <c r="I10" s="43">
        <f aca="true" t="shared" si="3" ref="I10:I13">G10/H10*100-100</f>
        <v>-26.691778642826264</v>
      </c>
      <c r="J10" s="22">
        <f t="shared" si="1"/>
        <v>30</v>
      </c>
      <c r="K10" s="22">
        <f t="shared" si="1"/>
        <v>0</v>
      </c>
      <c r="L10" s="22">
        <f t="shared" si="1"/>
        <v>0</v>
      </c>
      <c r="M10" s="23" t="e">
        <f aca="true" t="shared" si="4" ref="M10:M13">K10/L10*100-100</f>
        <v>#DIV/0!</v>
      </c>
      <c r="N10" s="22">
        <f aca="true" t="shared" si="5" ref="N10:P10">SUM(N11:N13)</f>
        <v>2328</v>
      </c>
      <c r="O10" s="24">
        <f t="shared" si="5"/>
        <v>152.29999999999998</v>
      </c>
      <c r="P10" s="24">
        <f t="shared" si="5"/>
        <v>236.49000000000004</v>
      </c>
      <c r="Q10" s="43">
        <f aca="true" t="shared" si="6" ref="Q10:Q13">O10/P10*100-100</f>
        <v>-35.59981394562139</v>
      </c>
      <c r="R10" s="22">
        <f>SUM(R11:R13)</f>
        <v>2502</v>
      </c>
      <c r="S10" s="23">
        <f aca="true" t="shared" si="7" ref="S10:X10">S11+S12+S13</f>
        <v>188.9</v>
      </c>
      <c r="T10" s="23">
        <f>X10+AB10</f>
        <v>228.942108</v>
      </c>
      <c r="U10" s="50">
        <f aca="true" t="shared" si="8" ref="U10:U13">S10/T10*100-100</f>
        <v>-17.490058229043655</v>
      </c>
      <c r="V10" s="22">
        <f>SUM(V11:V13)</f>
        <v>1887</v>
      </c>
      <c r="W10" s="24">
        <f t="shared" si="7"/>
        <v>188.9</v>
      </c>
      <c r="X10" s="24">
        <f t="shared" si="7"/>
        <v>176.162108</v>
      </c>
      <c r="Y10" s="54">
        <f aca="true" t="shared" si="9" ref="Y10:Y13">W10/X10*100-100</f>
        <v>7.230778596268863</v>
      </c>
      <c r="Z10" s="55">
        <f>SUM(Z11:Z13)</f>
        <v>615</v>
      </c>
      <c r="AA10" s="24">
        <f>AA11+AA12+AA13</f>
        <v>0</v>
      </c>
      <c r="AB10" s="24">
        <f>AB11+AB12+AB13</f>
        <v>52.78</v>
      </c>
      <c r="AC10" s="54">
        <f aca="true" t="shared" si="10" ref="AC10:AC13">AA10/AB10*100-100</f>
        <v>-100</v>
      </c>
    </row>
    <row r="11" spans="1:29" ht="72.75" customHeight="1">
      <c r="A11" s="25" t="s">
        <v>20</v>
      </c>
      <c r="B11" s="26">
        <v>651</v>
      </c>
      <c r="C11" s="27">
        <v>105</v>
      </c>
      <c r="D11" s="27">
        <v>76.7045</v>
      </c>
      <c r="E11" s="28">
        <f t="shared" si="0"/>
        <v>36.888970008278534</v>
      </c>
      <c r="F11" s="29">
        <f aca="true" t="shared" si="11" ref="F11:F13">J11+N11+R11</f>
        <v>4128</v>
      </c>
      <c r="G11" s="30">
        <f t="shared" si="2"/>
        <v>312.79999999999995</v>
      </c>
      <c r="H11" s="29">
        <f aca="true" t="shared" si="12" ref="H11:H13">L11+P11+T11</f>
        <v>445.132108</v>
      </c>
      <c r="I11" s="28">
        <f t="shared" si="3"/>
        <v>-29.72872673565935</v>
      </c>
      <c r="J11" s="28">
        <v>30</v>
      </c>
      <c r="K11" s="44">
        <v>0</v>
      </c>
      <c r="L11" s="44">
        <v>0</v>
      </c>
      <c r="M11" s="28" t="e">
        <f t="shared" si="4"/>
        <v>#DIV/0!</v>
      </c>
      <c r="N11" s="27">
        <v>1922</v>
      </c>
      <c r="O11" s="27">
        <v>141.2</v>
      </c>
      <c r="P11" s="27">
        <v>228.49000000000004</v>
      </c>
      <c r="Q11" s="28">
        <f t="shared" si="6"/>
        <v>-38.20298481333977</v>
      </c>
      <c r="R11" s="28">
        <f aca="true" t="shared" si="13" ref="R11:T11">V11+Z11</f>
        <v>2176</v>
      </c>
      <c r="S11" s="28">
        <f t="shared" si="13"/>
        <v>171.6</v>
      </c>
      <c r="T11" s="28">
        <f t="shared" si="13"/>
        <v>216.642108</v>
      </c>
      <c r="U11" s="44">
        <f t="shared" si="8"/>
        <v>-20.79102184511609</v>
      </c>
      <c r="V11" s="30">
        <v>1611</v>
      </c>
      <c r="W11" s="27">
        <v>171.6</v>
      </c>
      <c r="X11" s="27">
        <v>163.862108</v>
      </c>
      <c r="Y11" s="44">
        <f t="shared" si="9"/>
        <v>4.7221972757728565</v>
      </c>
      <c r="Z11" s="30">
        <v>565</v>
      </c>
      <c r="AA11" s="30">
        <v>0</v>
      </c>
      <c r="AB11" s="30">
        <v>52.78</v>
      </c>
      <c r="AC11" s="44">
        <f t="shared" si="10"/>
        <v>-100</v>
      </c>
    </row>
    <row r="12" spans="1:29" ht="66.75" customHeight="1">
      <c r="A12" s="25" t="s">
        <v>21</v>
      </c>
      <c r="B12" s="26">
        <v>30</v>
      </c>
      <c r="C12" s="28">
        <v>0</v>
      </c>
      <c r="D12" s="28">
        <v>0.306</v>
      </c>
      <c r="E12" s="28">
        <f t="shared" si="0"/>
        <v>-100</v>
      </c>
      <c r="F12" s="29">
        <f t="shared" si="11"/>
        <v>68</v>
      </c>
      <c r="G12" s="30">
        <f t="shared" si="2"/>
        <v>2.7</v>
      </c>
      <c r="H12" s="29">
        <f t="shared" si="12"/>
        <v>1.1</v>
      </c>
      <c r="I12" s="28">
        <f t="shared" si="3"/>
        <v>145.45454545454547</v>
      </c>
      <c r="J12" s="28">
        <v>0</v>
      </c>
      <c r="K12" s="44">
        <v>0</v>
      </c>
      <c r="L12" s="44">
        <v>0</v>
      </c>
      <c r="M12" s="28" t="e">
        <f t="shared" si="4"/>
        <v>#DIV/0!</v>
      </c>
      <c r="N12" s="27">
        <v>58</v>
      </c>
      <c r="O12" s="28">
        <v>2.7</v>
      </c>
      <c r="P12" s="28">
        <v>0.9</v>
      </c>
      <c r="Q12" s="28">
        <f t="shared" si="6"/>
        <v>200</v>
      </c>
      <c r="R12" s="28">
        <f aca="true" t="shared" si="14" ref="R12:T12">V12+Z12</f>
        <v>10</v>
      </c>
      <c r="S12" s="28">
        <f t="shared" si="14"/>
        <v>0</v>
      </c>
      <c r="T12" s="28">
        <f t="shared" si="14"/>
        <v>0.2</v>
      </c>
      <c r="U12" s="44">
        <f t="shared" si="8"/>
        <v>-100</v>
      </c>
      <c r="V12" s="30">
        <v>10</v>
      </c>
      <c r="W12" s="30">
        <v>0</v>
      </c>
      <c r="X12" s="30">
        <v>0.2</v>
      </c>
      <c r="Y12" s="44">
        <f t="shared" si="9"/>
        <v>-100</v>
      </c>
      <c r="Z12" s="30">
        <v>0</v>
      </c>
      <c r="AA12" s="30">
        <v>0</v>
      </c>
      <c r="AB12" s="30">
        <v>0</v>
      </c>
      <c r="AC12" s="44" t="e">
        <f t="shared" si="10"/>
        <v>#DIV/0!</v>
      </c>
    </row>
    <row r="13" spans="1:29" ht="79.5" customHeight="1">
      <c r="A13" s="31" t="s">
        <v>22</v>
      </c>
      <c r="B13" s="32">
        <v>103</v>
      </c>
      <c r="C13" s="33">
        <v>1</v>
      </c>
      <c r="D13" s="33">
        <v>0.5</v>
      </c>
      <c r="E13" s="28">
        <f t="shared" si="0"/>
        <v>100</v>
      </c>
      <c r="F13" s="29">
        <f t="shared" si="11"/>
        <v>664</v>
      </c>
      <c r="G13" s="30">
        <f t="shared" si="2"/>
        <v>25.700000000000003</v>
      </c>
      <c r="H13" s="29">
        <f t="shared" si="12"/>
        <v>19.2</v>
      </c>
      <c r="I13" s="28">
        <f t="shared" si="3"/>
        <v>33.854166666666686</v>
      </c>
      <c r="J13" s="44">
        <v>0</v>
      </c>
      <c r="K13" s="44">
        <v>0</v>
      </c>
      <c r="L13" s="44">
        <v>0</v>
      </c>
      <c r="M13" s="28" t="e">
        <f t="shared" si="4"/>
        <v>#DIV/0!</v>
      </c>
      <c r="N13" s="33">
        <v>348</v>
      </c>
      <c r="O13" s="33">
        <v>8.4</v>
      </c>
      <c r="P13" s="33">
        <v>7.1</v>
      </c>
      <c r="Q13" s="28">
        <f t="shared" si="6"/>
        <v>18.309859154929597</v>
      </c>
      <c r="R13" s="28">
        <f aca="true" t="shared" si="15" ref="R13:T13">V13+Z13</f>
        <v>316</v>
      </c>
      <c r="S13" s="28">
        <f t="shared" si="15"/>
        <v>17.3</v>
      </c>
      <c r="T13" s="28">
        <f t="shared" si="15"/>
        <v>12.1</v>
      </c>
      <c r="U13" s="44">
        <f t="shared" si="8"/>
        <v>42.97520661157026</v>
      </c>
      <c r="V13" s="33">
        <v>266</v>
      </c>
      <c r="W13" s="33">
        <v>17.3</v>
      </c>
      <c r="X13" s="33">
        <v>12.1</v>
      </c>
      <c r="Y13" s="44">
        <f t="shared" si="9"/>
        <v>42.97520661157026</v>
      </c>
      <c r="Z13" s="33">
        <v>50</v>
      </c>
      <c r="AA13" s="33">
        <v>0</v>
      </c>
      <c r="AB13" s="33">
        <v>0</v>
      </c>
      <c r="AC13" s="44" t="e">
        <f t="shared" si="10"/>
        <v>#DIV/0!</v>
      </c>
    </row>
    <row r="14" spans="8:24" ht="15">
      <c r="H14" s="34"/>
      <c r="O14" s="45"/>
      <c r="P14" s="46"/>
      <c r="W14" s="51"/>
      <c r="X14" s="46"/>
    </row>
    <row r="15" spans="1:29" ht="75" customHeight="1">
      <c r="A15" s="35" t="s">
        <v>23</v>
      </c>
      <c r="B15" s="36" t="s">
        <v>28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</sheetData>
  <sheetProtection/>
  <mergeCells count="16">
    <mergeCell ref="A2:AC2"/>
    <mergeCell ref="A3:D3"/>
    <mergeCell ref="I3:U3"/>
    <mergeCell ref="A4:D4"/>
    <mergeCell ref="G5:AC5"/>
    <mergeCell ref="J6:AC6"/>
    <mergeCell ref="R7:AC7"/>
    <mergeCell ref="R8:U8"/>
    <mergeCell ref="V8:Y8"/>
    <mergeCell ref="Z8:AC8"/>
    <mergeCell ref="B15:AC15"/>
    <mergeCell ref="A6:A9"/>
    <mergeCell ref="B6:E8"/>
    <mergeCell ref="F6:I8"/>
    <mergeCell ref="J7:M8"/>
    <mergeCell ref="N7:Q8"/>
  </mergeCells>
  <printOptions/>
  <pageMargins left="0.2" right="0.2" top="0.98" bottom="0.98" header="0.51" footer="0.5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2016-04-01T23:36:01Z</cp:lastPrinted>
  <dcterms:created xsi:type="dcterms:W3CDTF">2013-06-17T06:59:11Z</dcterms:created>
  <dcterms:modified xsi:type="dcterms:W3CDTF">2022-03-03T00:32:48Z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14</vt:lpwstr>
  </property>
  <property fmtid="{D5CDD505-2E9C-101B-9397-08002B2CF9AE}" pid="5" name="I">
    <vt:lpwstr>63750F7552F54A8D9EE92D6D667C300D</vt:lpwstr>
  </property>
</Properties>
</file>